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34" firstSheet="5" activeTab="5"/>
  </bookViews>
  <sheets>
    <sheet name="ДОУ №4" sheetId="1" state="hidden" r:id="rId1"/>
    <sheet name="ОУ №2" sheetId="2" state="hidden" r:id="rId2"/>
    <sheet name="ДТДиМ" sheetId="3" state="hidden" r:id="rId3"/>
    <sheet name="СЮТ" sheetId="4" state="hidden" r:id="rId4"/>
    <sheet name="Чайка" sheetId="5" state="hidden" r:id="rId5"/>
    <sheet name="22.12" sheetId="6" r:id="rId6"/>
  </sheets>
  <definedNames>
    <definedName name="sub_11" localSheetId="5">'22.12'!$A$9</definedName>
    <definedName name="sub_111" localSheetId="5">'22.12'!$A$11</definedName>
    <definedName name="sub_112" localSheetId="5">'22.12'!$A$12</definedName>
    <definedName name="sub_113" localSheetId="5">'22.12'!$A$13</definedName>
    <definedName name="sub_114" localSheetId="5">'22.12'!$A$14</definedName>
    <definedName name="sub_12" localSheetId="5">'22.12'!$A$15</definedName>
    <definedName name="sub_121" localSheetId="5">'22.12'!$A$16</definedName>
    <definedName name="sub_122" localSheetId="5">'22.12'!$A$17</definedName>
    <definedName name="sub_13010" localSheetId="5">'22.12'!$A$4</definedName>
    <definedName name="sub_13011" localSheetId="5">'22.12'!$A$7</definedName>
    <definedName name="sub_13012" localSheetId="5">'22.12'!$A$18</definedName>
    <definedName name="sub_13013" localSheetId="5">'22.12'!$A$22</definedName>
    <definedName name="sub_21" localSheetId="5">'22.12'!$A$19</definedName>
    <definedName name="sub_22" localSheetId="5">'22.12'!$A$20</definedName>
    <definedName name="sub_23" localSheetId="5">'22.12'!$A$21</definedName>
    <definedName name="sub_31" localSheetId="5">'22.12'!$A$24</definedName>
    <definedName name="sub_32" localSheetId="5">'22.12'!$A$25</definedName>
    <definedName name="_xlnm.Print_Area" localSheetId="5">'22.12'!$A$1:$H$124</definedName>
  </definedNames>
  <calcPr fullCalcOnLoad="1"/>
</workbook>
</file>

<file path=xl/sharedStrings.xml><?xml version="1.0" encoding="utf-8"?>
<sst xmlns="http://schemas.openxmlformats.org/spreadsheetml/2006/main" count="894" uniqueCount="95">
  <si>
    <t>Наименование показателя</t>
  </si>
  <si>
    <t>Всего</t>
  </si>
  <si>
    <t>Планируемый остаток средств на начало планируемого года</t>
  </si>
  <si>
    <t>в том числе:</t>
  </si>
  <si>
    <t>Целевые субсидии</t>
  </si>
  <si>
    <t>Бюджетные инвестиции</t>
  </si>
  <si>
    <t>Поступления от реализации ценных бумаг</t>
  </si>
  <si>
    <t>Планируемый остаток средств на конец планируемого года</t>
  </si>
  <si>
    <t>из них:</t>
  </si>
  <si>
    <t>Оплата работ, услуг, всего</t>
  </si>
  <si>
    <t>Коммунальные услуги</t>
  </si>
  <si>
    <t>Безвозмездные перечисления организациям, всего</t>
  </si>
  <si>
    <t>Социальное обеспечение, всего</t>
  </si>
  <si>
    <t>Пенсии, пособия, выплачиваемые организациями сектора государственного управления</t>
  </si>
  <si>
    <t>Поступление нефинансовых активов, всего</t>
  </si>
  <si>
    <t>Справочно:</t>
  </si>
  <si>
    <t>Объем публичных обязательств, всего</t>
  </si>
  <si>
    <t>Код по класси-фикации операций сектора государствен-ного управления</t>
  </si>
  <si>
    <t>В том числе</t>
  </si>
  <si>
    <t>Х</t>
  </si>
  <si>
    <t>Поступления, всего</t>
  </si>
  <si>
    <t>Субсидии на выполнение муниципального задания</t>
  </si>
  <si>
    <t>Поступления от оказания муниципальным учреждением услуг, предоставление которых для физических и юридических лиц осуществляется на платной основе, всего</t>
  </si>
  <si>
    <t>Услуга №1</t>
  </si>
  <si>
    <t>Услуга №2</t>
  </si>
  <si>
    <t>…</t>
  </si>
  <si>
    <t>Поступления от иной приносящей доход деятельности, всего</t>
  </si>
  <si>
    <t>втом числе:</t>
  </si>
  <si>
    <t>Оплата труда и начисления на выплаты по оплате труда</t>
  </si>
  <si>
    <t>Поступление финансовых активов всего</t>
  </si>
  <si>
    <t>Выплаты всего</t>
  </si>
  <si>
    <t>операции по лицевым счетам, открытым в органах, осущест-вляющих ведение лицевых счетов</t>
  </si>
  <si>
    <t xml:space="preserve">операции по счетам, открытым в кредитных органи-зациях </t>
  </si>
  <si>
    <t>3. Показатели по поступлениям и выплатам муниципального учреждения</t>
  </si>
  <si>
    <t>Заработная плата всего, в том числе:</t>
  </si>
  <si>
    <t>за счет субсидии на выполнение муниципального задания</t>
  </si>
  <si>
    <t>за счет субсидии на иные цели</t>
  </si>
  <si>
    <t>за счет поступлений от оказания платных услуг и иной приносящей доход деятельности</t>
  </si>
  <si>
    <t>Прочие выплаты всего, в том числе:</t>
  </si>
  <si>
    <t>Начисления на выплаты по оплате труда всего, в том числе</t>
  </si>
  <si>
    <t>Услуги связи всего, в том числе</t>
  </si>
  <si>
    <t>Текущий финансовый год (2012 г.)</t>
  </si>
  <si>
    <t>Первый год планового периода (2013 г.)</t>
  </si>
  <si>
    <t>Второй год планового периода (2014 г.)</t>
  </si>
  <si>
    <t>Транспортные услуги всего, в том числе:</t>
  </si>
  <si>
    <t>Арендная плата за пользование имуществом всего, в том числе:</t>
  </si>
  <si>
    <t>Работы, услуги по содержанию имущества всего, в том числе:</t>
  </si>
  <si>
    <t>Прочие работы, услуги всего, в том числе:</t>
  </si>
  <si>
    <t>Безвозмездные перечисления государственным и муниципальным организациям всего, в том числе:</t>
  </si>
  <si>
    <t>Пособия по социальной помощи населению всего, в том числе:</t>
  </si>
  <si>
    <t>Прочие расходы всего, в том числе:</t>
  </si>
  <si>
    <t>Увеличение стоимости основных средств всего, в том числе:</t>
  </si>
  <si>
    <t>Увеличение стоимости нематериальных активов всего, в том числе:</t>
  </si>
  <si>
    <t>Увеличение стоимости непроизведенных активов всего, в том числе:</t>
  </si>
  <si>
    <t>Увеличение стоимости материальных запасов всего, в том числе:</t>
  </si>
  <si>
    <t>Увеличение стоимости ценных бумаг, кроме акций и иных форм участия в капитале всего, в том числе:</t>
  </si>
  <si>
    <t>Увеличение стоимости акций и иных форм участия в капитале всего, в том числе:</t>
  </si>
  <si>
    <t>Код целевой статьи</t>
  </si>
  <si>
    <t xml:space="preserve">За счет субсидии на финансовое обеспечение выполнения муниципального задания 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</si>
  <si>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</si>
  <si>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</si>
  <si>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</si>
  <si>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</si>
  <si>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</si>
  <si>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</si>
  <si>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</si>
  <si>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</si>
  <si>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</si>
  <si>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</si>
  <si>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</si>
  <si>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</si>
  <si>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</si>
  <si>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Субсидии на финансовое обеспечение выполнения муниципального задания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</si>
  <si>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</si>
  <si>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</si>
  <si>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</si>
  <si>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</si>
  <si>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</si>
  <si>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</si>
  <si>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</si>
  <si>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За счет субсидии на иные цели </t>
  </si>
  <si>
    <t>За счет поступлений от оказания платных услуг и иной приносящей доход деятельности</t>
  </si>
  <si>
    <t>Объем публичных обязательств всего</t>
  </si>
  <si>
    <t>Текущий финансовый год</t>
  </si>
  <si>
    <t>Код дополни-тельной классифи-кации*</t>
  </si>
  <si>
    <t>Реализация товара</t>
  </si>
  <si>
    <t>Код вида расходов</t>
  </si>
  <si>
    <t>111</t>
  </si>
  <si>
    <t>119</t>
  </si>
  <si>
    <t>244</t>
  </si>
  <si>
    <t>851</t>
  </si>
  <si>
    <t>852</t>
  </si>
  <si>
    <t>05308S5600</t>
  </si>
  <si>
    <t>853</t>
  </si>
  <si>
    <t>Услуга № 1 "Оказание платных образовательных услуг"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</si>
</sst>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FF0000"/>
      <name val="Times New Roman"/>
      <family val="1"/>
    </font>
    <font>
      <sz val="14"/>
      <color rgb="FF7030A0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2" fillId="0" borderId="0" xfId="0" applyFont="1" applyAlignment="1">
      <alignment horizontal="justify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justify" vertical="top" wrapText="1"/>
    </xf>
    <xf numFmtId="0" fontId="53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" fontId="52" fillId="0" borderId="10" xfId="0" applyNumberFormat="1" applyFont="1" applyBorder="1" applyAlignment="1">
      <alignment horizontal="justify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2" fontId="52" fillId="0" borderId="10" xfId="0" applyNumberFormat="1" applyFont="1" applyBorder="1" applyAlignment="1">
      <alignment horizontal="justify" vertical="center" wrapText="1"/>
    </xf>
    <xf numFmtId="2" fontId="52" fillId="0" borderId="10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justify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justify" vertical="top" wrapText="1"/>
    </xf>
    <xf numFmtId="0" fontId="5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justify" vertical="center" wrapText="1"/>
    </xf>
    <xf numFmtId="0" fontId="55" fillId="0" borderId="10" xfId="0" applyFont="1" applyBorder="1" applyAlignment="1">
      <alignment horizontal="justify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4" fontId="55" fillId="0" borderId="10" xfId="0" applyNumberFormat="1" applyFont="1" applyBorder="1" applyAlignment="1">
      <alignment horizontal="justify" vertical="center" wrapText="1"/>
    </xf>
    <xf numFmtId="4" fontId="55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4" fontId="55" fillId="0" borderId="10" xfId="0" applyNumberFormat="1" applyFont="1" applyBorder="1" applyAlignment="1">
      <alignment horizontal="center" vertical="top" wrapText="1"/>
    </xf>
    <xf numFmtId="4" fontId="55" fillId="0" borderId="10" xfId="0" applyNumberFormat="1" applyFont="1" applyFill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55" fillId="0" borderId="10" xfId="0" applyNumberFormat="1" applyFont="1" applyBorder="1" applyAlignment="1">
      <alignment horizontal="center" wrapText="1"/>
    </xf>
    <xf numFmtId="4" fontId="55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top" wrapText="1"/>
    </xf>
    <xf numFmtId="4" fontId="55" fillId="0" borderId="10" xfId="0" applyNumberFormat="1" applyFont="1" applyBorder="1" applyAlignment="1">
      <alignment horizontal="justify" vertical="top" wrapText="1"/>
    </xf>
    <xf numFmtId="4" fontId="55" fillId="0" borderId="10" xfId="0" applyNumberFormat="1" applyFont="1" applyFill="1" applyBorder="1" applyAlignment="1">
      <alignment horizontal="justify" vertical="top" wrapText="1"/>
    </xf>
    <xf numFmtId="4" fontId="60" fillId="0" borderId="10" xfId="0" applyNumberFormat="1" applyFont="1" applyBorder="1" applyAlignment="1">
      <alignment horizontal="justify" vertical="center" wrapText="1"/>
    </xf>
    <xf numFmtId="49" fontId="55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justify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justify" vertical="center" wrapText="1"/>
    </xf>
    <xf numFmtId="0" fontId="61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wrapText="1"/>
    </xf>
    <xf numFmtId="0" fontId="54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27.7109375" style="3" customWidth="1"/>
    <col min="2" max="2" width="13.57421875" style="2" customWidth="1"/>
    <col min="3" max="3" width="11.57421875" style="1" bestFit="1" customWidth="1"/>
    <col min="4" max="4" width="9.140625" style="1" customWidth="1"/>
    <col min="5" max="5" width="9.7109375" style="1" customWidth="1"/>
    <col min="6" max="6" width="10.00390625" style="1" bestFit="1" customWidth="1"/>
    <col min="7" max="8" width="9.140625" style="1" customWidth="1"/>
    <col min="9" max="9" width="10.00390625" style="1" bestFit="1" customWidth="1"/>
    <col min="10" max="16384" width="9.140625" style="1" customWidth="1"/>
  </cols>
  <sheetData>
    <row r="1" spans="1:11" ht="1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11" ht="30.75" customHeight="1">
      <c r="A3" s="84" t="s">
        <v>0</v>
      </c>
      <c r="B3" s="84" t="s">
        <v>17</v>
      </c>
      <c r="C3" s="82" t="s">
        <v>41</v>
      </c>
      <c r="D3" s="82"/>
      <c r="E3" s="82"/>
      <c r="F3" s="82" t="s">
        <v>42</v>
      </c>
      <c r="G3" s="82"/>
      <c r="H3" s="82"/>
      <c r="I3" s="82" t="s">
        <v>43</v>
      </c>
      <c r="J3" s="82"/>
      <c r="K3" s="82"/>
    </row>
    <row r="4" spans="1:11" ht="15">
      <c r="A4" s="84"/>
      <c r="B4" s="84"/>
      <c r="C4" s="84" t="s">
        <v>1</v>
      </c>
      <c r="D4" s="82" t="s">
        <v>18</v>
      </c>
      <c r="E4" s="82"/>
      <c r="F4" s="84" t="s">
        <v>1</v>
      </c>
      <c r="G4" s="82" t="s">
        <v>18</v>
      </c>
      <c r="H4" s="82"/>
      <c r="I4" s="84" t="s">
        <v>1</v>
      </c>
      <c r="J4" s="82" t="s">
        <v>18</v>
      </c>
      <c r="K4" s="82"/>
    </row>
    <row r="5" spans="1:11" s="4" customFormat="1" ht="155.25" customHeight="1">
      <c r="A5" s="84"/>
      <c r="B5" s="84"/>
      <c r="C5" s="84"/>
      <c r="D5" s="5" t="s">
        <v>31</v>
      </c>
      <c r="E5" s="5" t="s">
        <v>32</v>
      </c>
      <c r="F5" s="84"/>
      <c r="G5" s="5" t="s">
        <v>31</v>
      </c>
      <c r="H5" s="5" t="s">
        <v>32</v>
      </c>
      <c r="I5" s="84"/>
      <c r="J5" s="5" t="s">
        <v>31</v>
      </c>
      <c r="K5" s="5" t="s">
        <v>32</v>
      </c>
    </row>
    <row r="6" spans="1:11" s="2" customFormat="1" ht="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45">
      <c r="A7" s="7" t="s">
        <v>2</v>
      </c>
      <c r="B7" s="6" t="s">
        <v>19</v>
      </c>
      <c r="C7" s="12"/>
      <c r="D7" s="12"/>
      <c r="E7" s="12"/>
      <c r="F7" s="12"/>
      <c r="G7" s="12"/>
      <c r="H7" s="12"/>
      <c r="I7" s="12"/>
      <c r="J7" s="12"/>
      <c r="K7" s="12"/>
    </row>
    <row r="8" spans="1:11" ht="15">
      <c r="A8" s="7" t="s">
        <v>20</v>
      </c>
      <c r="B8" s="6" t="s">
        <v>19</v>
      </c>
      <c r="C8" s="12"/>
      <c r="D8" s="12"/>
      <c r="E8" s="12"/>
      <c r="F8" s="12"/>
      <c r="G8" s="12"/>
      <c r="H8" s="12"/>
      <c r="I8" s="12"/>
      <c r="J8" s="12"/>
      <c r="K8" s="12"/>
    </row>
    <row r="9" spans="1:11" ht="15">
      <c r="A9" s="7" t="s">
        <v>3</v>
      </c>
      <c r="B9" s="6" t="s">
        <v>19</v>
      </c>
      <c r="C9" s="12"/>
      <c r="D9" s="12"/>
      <c r="E9" s="12"/>
      <c r="F9" s="12"/>
      <c r="G9" s="12"/>
      <c r="H9" s="12"/>
      <c r="I9" s="12"/>
      <c r="J9" s="12"/>
      <c r="K9" s="12"/>
    </row>
    <row r="10" spans="1:11" ht="30">
      <c r="A10" s="7" t="s">
        <v>21</v>
      </c>
      <c r="B10" s="6" t="s">
        <v>19</v>
      </c>
      <c r="C10" s="12"/>
      <c r="D10" s="12"/>
      <c r="E10" s="12"/>
      <c r="F10" s="12">
        <v>7909600</v>
      </c>
      <c r="G10" s="12"/>
      <c r="H10" s="12"/>
      <c r="I10" s="12">
        <v>8623900</v>
      </c>
      <c r="J10" s="12"/>
      <c r="K10" s="12"/>
    </row>
    <row r="11" spans="1:11" ht="15">
      <c r="A11" s="7" t="s">
        <v>4</v>
      </c>
      <c r="B11" s="6" t="s">
        <v>19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>
      <c r="A12" s="7" t="s">
        <v>5</v>
      </c>
      <c r="B12" s="6" t="s">
        <v>19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05">
      <c r="A13" s="7" t="s">
        <v>22</v>
      </c>
      <c r="B13" s="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7" t="s">
        <v>3</v>
      </c>
      <c r="B14" s="6" t="s">
        <v>19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>
      <c r="A15" s="7" t="s">
        <v>23</v>
      </c>
      <c r="B15" s="6" t="s">
        <v>19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7" t="s">
        <v>24</v>
      </c>
      <c r="B16" s="6" t="s">
        <v>19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>
      <c r="A17" s="7" t="s">
        <v>25</v>
      </c>
      <c r="B17" s="6" t="s">
        <v>19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45">
      <c r="A18" s="7" t="s">
        <v>26</v>
      </c>
      <c r="B18" s="6" t="s">
        <v>19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>
      <c r="A19" s="7" t="s">
        <v>3</v>
      </c>
      <c r="B19" s="6" t="s">
        <v>19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7" t="s">
        <v>25</v>
      </c>
      <c r="B20" s="6" t="s">
        <v>19</v>
      </c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30">
      <c r="A21" s="7" t="s">
        <v>6</v>
      </c>
      <c r="B21" s="6" t="s">
        <v>19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45">
      <c r="A22" s="7" t="s">
        <v>7</v>
      </c>
      <c r="B22" s="6" t="s">
        <v>19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7" t="s">
        <v>30</v>
      </c>
      <c r="B23" s="6">
        <v>900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>
      <c r="A24" s="7" t="s">
        <v>27</v>
      </c>
      <c r="B24" s="6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30">
      <c r="A25" s="7" t="s">
        <v>28</v>
      </c>
      <c r="B25" s="6">
        <v>210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7" t="s">
        <v>8</v>
      </c>
      <c r="B26" s="6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30">
      <c r="A27" s="7" t="s">
        <v>34</v>
      </c>
      <c r="B27" s="6">
        <v>211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45">
      <c r="A28" s="7" t="s">
        <v>35</v>
      </c>
      <c r="B28" s="9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30">
      <c r="A29" s="7" t="s">
        <v>36</v>
      </c>
      <c r="B29" s="9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60">
      <c r="A30" s="7" t="s">
        <v>37</v>
      </c>
      <c r="B30" s="9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30">
      <c r="A31" s="7" t="s">
        <v>38</v>
      </c>
      <c r="B31" s="6">
        <v>212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45">
      <c r="A32" s="7" t="s">
        <v>35</v>
      </c>
      <c r="B32" s="9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30">
      <c r="A33" s="7" t="s">
        <v>36</v>
      </c>
      <c r="B33" s="9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60">
      <c r="A34" s="7" t="s">
        <v>37</v>
      </c>
      <c r="B34" s="9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45">
      <c r="A35" s="7" t="s">
        <v>39</v>
      </c>
      <c r="B35" s="6">
        <v>213</v>
      </c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45">
      <c r="A36" s="7" t="s">
        <v>35</v>
      </c>
      <c r="B36" s="9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30">
      <c r="A37" s="7" t="s">
        <v>36</v>
      </c>
      <c r="B37" s="9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60">
      <c r="A38" s="7" t="s">
        <v>37</v>
      </c>
      <c r="B38" s="9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5">
      <c r="A39" s="7" t="s">
        <v>9</v>
      </c>
      <c r="B39" s="6">
        <v>220</v>
      </c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">
      <c r="A40" s="7" t="s">
        <v>8</v>
      </c>
      <c r="B40" s="6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30">
      <c r="A41" s="7" t="s">
        <v>40</v>
      </c>
      <c r="B41" s="6">
        <v>221</v>
      </c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45">
      <c r="A42" s="7" t="s">
        <v>35</v>
      </c>
      <c r="B42" s="9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30">
      <c r="A43" s="7" t="s">
        <v>36</v>
      </c>
      <c r="B43" s="9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60">
      <c r="A44" s="7" t="s">
        <v>37</v>
      </c>
      <c r="B44" s="9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30">
      <c r="A45" s="7" t="s">
        <v>44</v>
      </c>
      <c r="B45" s="6">
        <v>222</v>
      </c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45">
      <c r="A46" s="7" t="s">
        <v>35</v>
      </c>
      <c r="B46" s="9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30">
      <c r="A47" s="7" t="s">
        <v>36</v>
      </c>
      <c r="B47" s="9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60">
      <c r="A48" s="7" t="s">
        <v>37</v>
      </c>
      <c r="B48" s="9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5">
      <c r="A49" s="7" t="s">
        <v>10</v>
      </c>
      <c r="B49" s="6">
        <v>223</v>
      </c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45">
      <c r="A50" s="7" t="s">
        <v>35</v>
      </c>
      <c r="B50" s="9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30">
      <c r="A51" s="7" t="s">
        <v>36</v>
      </c>
      <c r="B51" s="9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60">
      <c r="A52" s="7" t="s">
        <v>37</v>
      </c>
      <c r="B52" s="9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45">
      <c r="A53" s="7" t="s">
        <v>45</v>
      </c>
      <c r="B53" s="6">
        <v>224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45">
      <c r="A54" s="7" t="s">
        <v>35</v>
      </c>
      <c r="B54" s="9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30">
      <c r="A55" s="7" t="s">
        <v>36</v>
      </c>
      <c r="B55" s="9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60">
      <c r="A56" s="7" t="s">
        <v>37</v>
      </c>
      <c r="B56" s="9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45">
      <c r="A57" s="7" t="s">
        <v>46</v>
      </c>
      <c r="B57" s="6">
        <v>225</v>
      </c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45">
      <c r="A58" s="7" t="s">
        <v>35</v>
      </c>
      <c r="B58" s="9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30">
      <c r="A59" s="7" t="s">
        <v>36</v>
      </c>
      <c r="B59" s="9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60">
      <c r="A60" s="7" t="s">
        <v>37</v>
      </c>
      <c r="B60" s="9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30">
      <c r="A61" s="7" t="s">
        <v>47</v>
      </c>
      <c r="B61" s="6">
        <v>226</v>
      </c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45">
      <c r="A62" s="7" t="s">
        <v>35</v>
      </c>
      <c r="B62" s="9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30">
      <c r="A63" s="7" t="s">
        <v>36</v>
      </c>
      <c r="B63" s="9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60">
      <c r="A64" s="7" t="s">
        <v>37</v>
      </c>
      <c r="B64" s="9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45">
      <c r="A65" s="7" t="s">
        <v>11</v>
      </c>
      <c r="B65" s="6">
        <v>240</v>
      </c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5">
      <c r="A66" s="7" t="s">
        <v>8</v>
      </c>
      <c r="B66" s="6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63.75" customHeight="1">
      <c r="A67" s="7" t="s">
        <v>48</v>
      </c>
      <c r="B67" s="6">
        <v>241</v>
      </c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30.75" customHeight="1">
      <c r="A68" s="7" t="s">
        <v>36</v>
      </c>
      <c r="B68" s="9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29.25" customHeight="1">
      <c r="A69" s="7" t="s">
        <v>37</v>
      </c>
      <c r="B69" s="9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30">
      <c r="A70" s="7" t="s">
        <v>12</v>
      </c>
      <c r="B70" s="6">
        <v>260</v>
      </c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5">
      <c r="A71" s="7" t="s">
        <v>8</v>
      </c>
      <c r="B71" s="6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45">
      <c r="A72" s="7" t="s">
        <v>49</v>
      </c>
      <c r="B72" s="6">
        <v>262</v>
      </c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45">
      <c r="A73" s="7" t="s">
        <v>35</v>
      </c>
      <c r="B73" s="9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30">
      <c r="A74" s="7" t="s">
        <v>36</v>
      </c>
      <c r="B74" s="9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60">
      <c r="A75" s="7" t="s">
        <v>37</v>
      </c>
      <c r="B75" s="9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64.5" customHeight="1">
      <c r="A76" s="7" t="s">
        <v>13</v>
      </c>
      <c r="B76" s="6">
        <v>263</v>
      </c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31.5" customHeight="1">
      <c r="A77" s="7" t="s">
        <v>36</v>
      </c>
      <c r="B77" s="9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64.5" customHeight="1">
      <c r="A78" s="7" t="s">
        <v>37</v>
      </c>
      <c r="B78" s="9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30">
      <c r="A79" s="7" t="s">
        <v>50</v>
      </c>
      <c r="B79" s="6">
        <v>290</v>
      </c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45">
      <c r="A80" s="7" t="s">
        <v>35</v>
      </c>
      <c r="B80" s="9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30">
      <c r="A81" s="7" t="s">
        <v>36</v>
      </c>
      <c r="B81" s="9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60">
      <c r="A82" s="7" t="s">
        <v>37</v>
      </c>
      <c r="B82" s="9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30">
      <c r="A83" s="7" t="s">
        <v>14</v>
      </c>
      <c r="B83" s="6">
        <v>300</v>
      </c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5">
      <c r="A84" s="7" t="s">
        <v>8</v>
      </c>
      <c r="B84" s="6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45">
      <c r="A85" s="7" t="s">
        <v>51</v>
      </c>
      <c r="B85" s="6">
        <v>310</v>
      </c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45">
      <c r="A86" s="7" t="s">
        <v>35</v>
      </c>
      <c r="B86" s="9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30">
      <c r="A87" s="7" t="s">
        <v>36</v>
      </c>
      <c r="B87" s="9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60">
      <c r="A88" s="7" t="s">
        <v>37</v>
      </c>
      <c r="B88" s="9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45">
      <c r="A89" s="7" t="s">
        <v>52</v>
      </c>
      <c r="B89" s="6">
        <v>320</v>
      </c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45">
      <c r="A90" s="7" t="s">
        <v>35</v>
      </c>
      <c r="B90" s="9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30">
      <c r="A91" s="7" t="s">
        <v>36</v>
      </c>
      <c r="B91" s="9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60">
      <c r="A92" s="7" t="s">
        <v>37</v>
      </c>
      <c r="B92" s="9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45">
      <c r="A93" s="8" t="s">
        <v>53</v>
      </c>
      <c r="B93" s="6">
        <v>330</v>
      </c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30">
      <c r="A94" s="7" t="s">
        <v>36</v>
      </c>
      <c r="B94" s="9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60">
      <c r="A95" s="7" t="s">
        <v>37</v>
      </c>
      <c r="B95" s="9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45">
      <c r="A96" s="7" t="s">
        <v>54</v>
      </c>
      <c r="B96" s="6">
        <v>340</v>
      </c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45">
      <c r="A97" s="7" t="s">
        <v>35</v>
      </c>
      <c r="B97" s="9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30">
      <c r="A98" s="7" t="s">
        <v>36</v>
      </c>
      <c r="B98" s="9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60">
      <c r="A99" s="7" t="s">
        <v>37</v>
      </c>
      <c r="B99" s="9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30">
      <c r="A100" s="7" t="s">
        <v>29</v>
      </c>
      <c r="B100" s="6">
        <v>500</v>
      </c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5">
      <c r="A101" s="7" t="s">
        <v>8</v>
      </c>
      <c r="B101" s="6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60">
      <c r="A102" s="7" t="s">
        <v>55</v>
      </c>
      <c r="B102" s="6">
        <v>520</v>
      </c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30">
      <c r="A103" s="7" t="s">
        <v>36</v>
      </c>
      <c r="B103" s="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60">
      <c r="A104" s="7" t="s">
        <v>37</v>
      </c>
      <c r="B104" s="9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60">
      <c r="A105" s="7" t="s">
        <v>56</v>
      </c>
      <c r="B105" s="6">
        <v>530</v>
      </c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30">
      <c r="A106" s="7" t="s">
        <v>36</v>
      </c>
      <c r="B106" s="9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60">
      <c r="A107" s="7" t="s">
        <v>37</v>
      </c>
      <c r="B107" s="9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5">
      <c r="A108" s="7" t="s">
        <v>15</v>
      </c>
      <c r="B108" s="6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30">
      <c r="A109" s="7" t="s">
        <v>16</v>
      </c>
      <c r="B109" s="6"/>
      <c r="C109" s="12"/>
      <c r="D109" s="12"/>
      <c r="E109" s="12"/>
      <c r="F109" s="12"/>
      <c r="G109" s="12"/>
      <c r="H109" s="12"/>
      <c r="I109" s="12"/>
      <c r="J109" s="12"/>
      <c r="K109" s="12"/>
    </row>
  </sheetData>
  <sheetProtection/>
  <mergeCells count="12">
    <mergeCell ref="B3:B5"/>
    <mergeCell ref="F3:H3"/>
    <mergeCell ref="I3:K3"/>
    <mergeCell ref="G4:H4"/>
    <mergeCell ref="J4:K4"/>
    <mergeCell ref="D4:E4"/>
    <mergeCell ref="A1:K1"/>
    <mergeCell ref="C4:C5"/>
    <mergeCell ref="F4:F5"/>
    <mergeCell ref="I4:I5"/>
    <mergeCell ref="C3:E3"/>
    <mergeCell ref="A3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7.7109375" style="3" customWidth="1"/>
    <col min="2" max="2" width="13.57421875" style="10" customWidth="1"/>
    <col min="3" max="3" width="11.57421875" style="1" bestFit="1" customWidth="1"/>
    <col min="4" max="4" width="9.140625" style="1" customWidth="1"/>
    <col min="5" max="5" width="9.7109375" style="1" customWidth="1"/>
    <col min="6" max="6" width="10.8515625" style="1" bestFit="1" customWidth="1"/>
    <col min="7" max="8" width="9.140625" style="1" customWidth="1"/>
    <col min="9" max="9" width="10.8515625" style="1" bestFit="1" customWidth="1"/>
    <col min="10" max="16384" width="9.140625" style="1" customWidth="1"/>
  </cols>
  <sheetData>
    <row r="1" spans="1:11" ht="1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11" ht="30.75" customHeight="1">
      <c r="A3" s="84" t="s">
        <v>0</v>
      </c>
      <c r="B3" s="84" t="s">
        <v>17</v>
      </c>
      <c r="C3" s="82" t="s">
        <v>41</v>
      </c>
      <c r="D3" s="82"/>
      <c r="E3" s="82"/>
      <c r="F3" s="82" t="s">
        <v>42</v>
      </c>
      <c r="G3" s="82"/>
      <c r="H3" s="82"/>
      <c r="I3" s="82" t="s">
        <v>43</v>
      </c>
      <c r="J3" s="82"/>
      <c r="K3" s="82"/>
    </row>
    <row r="4" spans="1:11" ht="15">
      <c r="A4" s="84"/>
      <c r="B4" s="84"/>
      <c r="C4" s="84" t="s">
        <v>1</v>
      </c>
      <c r="D4" s="82" t="s">
        <v>18</v>
      </c>
      <c r="E4" s="82"/>
      <c r="F4" s="84" t="s">
        <v>1</v>
      </c>
      <c r="G4" s="82" t="s">
        <v>18</v>
      </c>
      <c r="H4" s="82"/>
      <c r="I4" s="84" t="s">
        <v>1</v>
      </c>
      <c r="J4" s="82" t="s">
        <v>18</v>
      </c>
      <c r="K4" s="82"/>
    </row>
    <row r="5" spans="1:11" s="4" customFormat="1" ht="155.25" customHeight="1">
      <c r="A5" s="84"/>
      <c r="B5" s="84"/>
      <c r="C5" s="84"/>
      <c r="D5" s="5" t="s">
        <v>31</v>
      </c>
      <c r="E5" s="5" t="s">
        <v>32</v>
      </c>
      <c r="F5" s="84"/>
      <c r="G5" s="5" t="s">
        <v>31</v>
      </c>
      <c r="H5" s="5" t="s">
        <v>32</v>
      </c>
      <c r="I5" s="84"/>
      <c r="J5" s="5" t="s">
        <v>31</v>
      </c>
      <c r="K5" s="5" t="s">
        <v>32</v>
      </c>
    </row>
    <row r="6" spans="1:11" s="10" customFormat="1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ht="45">
      <c r="A7" s="7" t="s">
        <v>2</v>
      </c>
      <c r="B7" s="9" t="s">
        <v>19</v>
      </c>
      <c r="C7" s="12"/>
      <c r="D7" s="12"/>
      <c r="E7" s="12"/>
      <c r="F7" s="12"/>
      <c r="G7" s="12"/>
      <c r="H7" s="12"/>
      <c r="I7" s="12"/>
      <c r="J7" s="12"/>
      <c r="K7" s="12"/>
    </row>
    <row r="8" spans="1:11" ht="15">
      <c r="A8" s="7" t="s">
        <v>20</v>
      </c>
      <c r="B8" s="9" t="s">
        <v>19</v>
      </c>
      <c r="C8" s="12"/>
      <c r="D8" s="12"/>
      <c r="E8" s="12"/>
      <c r="F8" s="12"/>
      <c r="G8" s="12"/>
      <c r="H8" s="12"/>
      <c r="I8" s="12"/>
      <c r="J8" s="12"/>
      <c r="K8" s="12"/>
    </row>
    <row r="9" spans="1:11" ht="15">
      <c r="A9" s="7" t="s">
        <v>3</v>
      </c>
      <c r="B9" s="9" t="s">
        <v>19</v>
      </c>
      <c r="C9" s="12"/>
      <c r="D9" s="12"/>
      <c r="E9" s="12"/>
      <c r="F9" s="12"/>
      <c r="G9" s="12"/>
      <c r="H9" s="12"/>
      <c r="I9" s="12"/>
      <c r="J9" s="12"/>
      <c r="K9" s="12"/>
    </row>
    <row r="10" spans="1:11" ht="30">
      <c r="A10" s="7" t="s">
        <v>21</v>
      </c>
      <c r="B10" s="9" t="s">
        <v>19</v>
      </c>
      <c r="C10" s="12"/>
      <c r="D10" s="12"/>
      <c r="E10" s="12"/>
      <c r="F10" s="12">
        <v>2376900</v>
      </c>
      <c r="G10" s="12"/>
      <c r="H10" s="12"/>
      <c r="I10" s="12">
        <v>2591900</v>
      </c>
      <c r="J10" s="12"/>
      <c r="K10" s="12"/>
    </row>
    <row r="11" spans="1:11" ht="15">
      <c r="A11" s="7" t="s">
        <v>4</v>
      </c>
      <c r="B11" s="9" t="s">
        <v>19</v>
      </c>
      <c r="C11" s="12"/>
      <c r="D11" s="12"/>
      <c r="E11" s="12"/>
      <c r="F11" s="12">
        <v>33170800</v>
      </c>
      <c r="G11" s="12"/>
      <c r="H11" s="12"/>
      <c r="I11" s="12">
        <v>33170800</v>
      </c>
      <c r="J11" s="12"/>
      <c r="K11" s="12"/>
    </row>
    <row r="12" spans="1:11" ht="15">
      <c r="A12" s="7" t="s">
        <v>5</v>
      </c>
      <c r="B12" s="9" t="s">
        <v>19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05">
      <c r="A13" s="7" t="s">
        <v>22</v>
      </c>
      <c r="B13" s="9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7" t="s">
        <v>3</v>
      </c>
      <c r="B14" s="9" t="s">
        <v>19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>
      <c r="A15" s="7" t="s">
        <v>23</v>
      </c>
      <c r="B15" s="9" t="s">
        <v>19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7" t="s">
        <v>24</v>
      </c>
      <c r="B16" s="9" t="s">
        <v>19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>
      <c r="A17" s="7" t="s">
        <v>25</v>
      </c>
      <c r="B17" s="9" t="s">
        <v>19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45">
      <c r="A18" s="7" t="s">
        <v>26</v>
      </c>
      <c r="B18" s="9" t="s">
        <v>19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>
      <c r="A19" s="7" t="s">
        <v>3</v>
      </c>
      <c r="B19" s="9" t="s">
        <v>19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7" t="s">
        <v>25</v>
      </c>
      <c r="B20" s="9" t="s">
        <v>19</v>
      </c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30">
      <c r="A21" s="7" t="s">
        <v>6</v>
      </c>
      <c r="B21" s="9" t="s">
        <v>19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45">
      <c r="A22" s="7" t="s">
        <v>7</v>
      </c>
      <c r="B22" s="9" t="s">
        <v>19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7" t="s">
        <v>30</v>
      </c>
      <c r="B23" s="9">
        <v>900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>
      <c r="A24" s="7" t="s">
        <v>27</v>
      </c>
      <c r="B24" s="9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30">
      <c r="A25" s="7" t="s">
        <v>28</v>
      </c>
      <c r="B25" s="9">
        <v>210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7" t="s">
        <v>8</v>
      </c>
      <c r="B26" s="9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30">
      <c r="A27" s="7" t="s">
        <v>34</v>
      </c>
      <c r="B27" s="9">
        <v>211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45">
      <c r="A28" s="7" t="s">
        <v>35</v>
      </c>
      <c r="B28" s="9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30">
      <c r="A29" s="7" t="s">
        <v>36</v>
      </c>
      <c r="B29" s="9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60">
      <c r="A30" s="7" t="s">
        <v>37</v>
      </c>
      <c r="B30" s="9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30">
      <c r="A31" s="7" t="s">
        <v>38</v>
      </c>
      <c r="B31" s="9">
        <v>212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45">
      <c r="A32" s="7" t="s">
        <v>35</v>
      </c>
      <c r="B32" s="9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30">
      <c r="A33" s="7" t="s">
        <v>36</v>
      </c>
      <c r="B33" s="9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60">
      <c r="A34" s="7" t="s">
        <v>37</v>
      </c>
      <c r="B34" s="9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45">
      <c r="A35" s="7" t="s">
        <v>39</v>
      </c>
      <c r="B35" s="9">
        <v>213</v>
      </c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45">
      <c r="A36" s="7" t="s">
        <v>35</v>
      </c>
      <c r="B36" s="9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30">
      <c r="A37" s="7" t="s">
        <v>36</v>
      </c>
      <c r="B37" s="9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60">
      <c r="A38" s="7" t="s">
        <v>37</v>
      </c>
      <c r="B38" s="9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5">
      <c r="A39" s="7" t="s">
        <v>9</v>
      </c>
      <c r="B39" s="9">
        <v>220</v>
      </c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">
      <c r="A40" s="7" t="s">
        <v>8</v>
      </c>
      <c r="B40" s="9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30">
      <c r="A41" s="7" t="s">
        <v>40</v>
      </c>
      <c r="B41" s="9">
        <v>221</v>
      </c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45">
      <c r="A42" s="7" t="s">
        <v>35</v>
      </c>
      <c r="B42" s="9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30">
      <c r="A43" s="7" t="s">
        <v>36</v>
      </c>
      <c r="B43" s="9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60">
      <c r="A44" s="7" t="s">
        <v>37</v>
      </c>
      <c r="B44" s="9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30">
      <c r="A45" s="7" t="s">
        <v>44</v>
      </c>
      <c r="B45" s="9">
        <v>222</v>
      </c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45">
      <c r="A46" s="7" t="s">
        <v>35</v>
      </c>
      <c r="B46" s="9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30">
      <c r="A47" s="7" t="s">
        <v>36</v>
      </c>
      <c r="B47" s="9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60">
      <c r="A48" s="7" t="s">
        <v>37</v>
      </c>
      <c r="B48" s="9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5">
      <c r="A49" s="7" t="s">
        <v>10</v>
      </c>
      <c r="B49" s="9">
        <v>223</v>
      </c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45">
      <c r="A50" s="7" t="s">
        <v>35</v>
      </c>
      <c r="B50" s="9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30">
      <c r="A51" s="7" t="s">
        <v>36</v>
      </c>
      <c r="B51" s="9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60">
      <c r="A52" s="7" t="s">
        <v>37</v>
      </c>
      <c r="B52" s="9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45">
      <c r="A53" s="7" t="s">
        <v>45</v>
      </c>
      <c r="B53" s="9">
        <v>224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45">
      <c r="A54" s="7" t="s">
        <v>35</v>
      </c>
      <c r="B54" s="9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30">
      <c r="A55" s="7" t="s">
        <v>36</v>
      </c>
      <c r="B55" s="9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60">
      <c r="A56" s="7" t="s">
        <v>37</v>
      </c>
      <c r="B56" s="9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45">
      <c r="A57" s="7" t="s">
        <v>46</v>
      </c>
      <c r="B57" s="9">
        <v>225</v>
      </c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45">
      <c r="A58" s="7" t="s">
        <v>35</v>
      </c>
      <c r="B58" s="9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30">
      <c r="A59" s="7" t="s">
        <v>36</v>
      </c>
      <c r="B59" s="9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60">
      <c r="A60" s="7" t="s">
        <v>37</v>
      </c>
      <c r="B60" s="9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30">
      <c r="A61" s="7" t="s">
        <v>47</v>
      </c>
      <c r="B61" s="9">
        <v>226</v>
      </c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45">
      <c r="A62" s="7" t="s">
        <v>35</v>
      </c>
      <c r="B62" s="9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30">
      <c r="A63" s="7" t="s">
        <v>36</v>
      </c>
      <c r="B63" s="9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60">
      <c r="A64" s="7" t="s">
        <v>37</v>
      </c>
      <c r="B64" s="9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45">
      <c r="A65" s="7" t="s">
        <v>11</v>
      </c>
      <c r="B65" s="9">
        <v>240</v>
      </c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5">
      <c r="A66" s="7" t="s">
        <v>8</v>
      </c>
      <c r="B66" s="9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63.75" customHeight="1">
      <c r="A67" s="7" t="s">
        <v>48</v>
      </c>
      <c r="B67" s="9">
        <v>241</v>
      </c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30.75" customHeight="1">
      <c r="A68" s="7" t="s">
        <v>36</v>
      </c>
      <c r="B68" s="9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29.25" customHeight="1">
      <c r="A69" s="7" t="s">
        <v>37</v>
      </c>
      <c r="B69" s="9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30">
      <c r="A70" s="7" t="s">
        <v>12</v>
      </c>
      <c r="B70" s="9">
        <v>260</v>
      </c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5">
      <c r="A71" s="7" t="s">
        <v>8</v>
      </c>
      <c r="B71" s="9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45">
      <c r="A72" s="7" t="s">
        <v>49</v>
      </c>
      <c r="B72" s="9">
        <v>262</v>
      </c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45">
      <c r="A73" s="7" t="s">
        <v>35</v>
      </c>
      <c r="B73" s="9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30">
      <c r="A74" s="7" t="s">
        <v>36</v>
      </c>
      <c r="B74" s="9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60">
      <c r="A75" s="7" t="s">
        <v>37</v>
      </c>
      <c r="B75" s="9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64.5" customHeight="1">
      <c r="A76" s="7" t="s">
        <v>13</v>
      </c>
      <c r="B76" s="9">
        <v>263</v>
      </c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31.5" customHeight="1">
      <c r="A77" s="7" t="s">
        <v>36</v>
      </c>
      <c r="B77" s="9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64.5" customHeight="1">
      <c r="A78" s="7" t="s">
        <v>37</v>
      </c>
      <c r="B78" s="9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30">
      <c r="A79" s="7" t="s">
        <v>50</v>
      </c>
      <c r="B79" s="9">
        <v>290</v>
      </c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45">
      <c r="A80" s="7" t="s">
        <v>35</v>
      </c>
      <c r="B80" s="9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30">
      <c r="A81" s="7" t="s">
        <v>36</v>
      </c>
      <c r="B81" s="9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60">
      <c r="A82" s="7" t="s">
        <v>37</v>
      </c>
      <c r="B82" s="9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30">
      <c r="A83" s="7" t="s">
        <v>14</v>
      </c>
      <c r="B83" s="9">
        <v>300</v>
      </c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5">
      <c r="A84" s="7" t="s">
        <v>8</v>
      </c>
      <c r="B84" s="9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45">
      <c r="A85" s="7" t="s">
        <v>51</v>
      </c>
      <c r="B85" s="9">
        <v>310</v>
      </c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45">
      <c r="A86" s="7" t="s">
        <v>35</v>
      </c>
      <c r="B86" s="9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30">
      <c r="A87" s="7" t="s">
        <v>36</v>
      </c>
      <c r="B87" s="9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60">
      <c r="A88" s="7" t="s">
        <v>37</v>
      </c>
      <c r="B88" s="9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45">
      <c r="A89" s="7" t="s">
        <v>52</v>
      </c>
      <c r="B89" s="9">
        <v>320</v>
      </c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45">
      <c r="A90" s="7" t="s">
        <v>35</v>
      </c>
      <c r="B90" s="9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30">
      <c r="A91" s="7" t="s">
        <v>36</v>
      </c>
      <c r="B91" s="9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60">
      <c r="A92" s="7" t="s">
        <v>37</v>
      </c>
      <c r="B92" s="9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45">
      <c r="A93" s="8" t="s">
        <v>53</v>
      </c>
      <c r="B93" s="9">
        <v>330</v>
      </c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30">
      <c r="A94" s="7" t="s">
        <v>36</v>
      </c>
      <c r="B94" s="9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60">
      <c r="A95" s="7" t="s">
        <v>37</v>
      </c>
      <c r="B95" s="9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45">
      <c r="A96" s="7" t="s">
        <v>54</v>
      </c>
      <c r="B96" s="9">
        <v>340</v>
      </c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45">
      <c r="A97" s="7" t="s">
        <v>35</v>
      </c>
      <c r="B97" s="9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30">
      <c r="A98" s="7" t="s">
        <v>36</v>
      </c>
      <c r="B98" s="9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60">
      <c r="A99" s="7" t="s">
        <v>37</v>
      </c>
      <c r="B99" s="9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30">
      <c r="A100" s="7" t="s">
        <v>29</v>
      </c>
      <c r="B100" s="9">
        <v>500</v>
      </c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5">
      <c r="A101" s="7" t="s">
        <v>8</v>
      </c>
      <c r="B101" s="9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60">
      <c r="A102" s="7" t="s">
        <v>55</v>
      </c>
      <c r="B102" s="9">
        <v>520</v>
      </c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30">
      <c r="A103" s="7" t="s">
        <v>36</v>
      </c>
      <c r="B103" s="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60">
      <c r="A104" s="7" t="s">
        <v>37</v>
      </c>
      <c r="B104" s="9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60">
      <c r="A105" s="7" t="s">
        <v>56</v>
      </c>
      <c r="B105" s="9">
        <v>530</v>
      </c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30">
      <c r="A106" s="7" t="s">
        <v>36</v>
      </c>
      <c r="B106" s="9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60">
      <c r="A107" s="7" t="s">
        <v>37</v>
      </c>
      <c r="B107" s="9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5">
      <c r="A108" s="7" t="s">
        <v>15</v>
      </c>
      <c r="B108" s="9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30">
      <c r="A109" s="7" t="s">
        <v>16</v>
      </c>
      <c r="B109" s="9"/>
      <c r="C109" s="12"/>
      <c r="D109" s="12"/>
      <c r="E109" s="12"/>
      <c r="F109" s="12"/>
      <c r="G109" s="12"/>
      <c r="H109" s="12"/>
      <c r="I109" s="12"/>
      <c r="J109" s="12"/>
      <c r="K109" s="12"/>
    </row>
  </sheetData>
  <sheetProtection/>
  <mergeCells count="12">
    <mergeCell ref="A1:K1"/>
    <mergeCell ref="A3:A5"/>
    <mergeCell ref="B3:B5"/>
    <mergeCell ref="C3:E3"/>
    <mergeCell ref="F3:H3"/>
    <mergeCell ref="I3:K3"/>
    <mergeCell ref="C4:C5"/>
    <mergeCell ref="D4:E4"/>
    <mergeCell ref="F4:F5"/>
    <mergeCell ref="G4:H4"/>
    <mergeCell ref="I4:I5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7.7109375" style="3" customWidth="1"/>
    <col min="2" max="2" width="13.57421875" style="10" customWidth="1"/>
    <col min="3" max="4" width="9.140625" style="1" customWidth="1"/>
    <col min="5" max="5" width="9.7109375" style="1" customWidth="1"/>
    <col min="6" max="6" width="12.57421875" style="1" bestFit="1" customWidth="1"/>
    <col min="7" max="8" width="9.140625" style="1" customWidth="1"/>
    <col min="9" max="9" width="12.57421875" style="1" bestFit="1" customWidth="1"/>
    <col min="10" max="16384" width="9.140625" style="1" customWidth="1"/>
  </cols>
  <sheetData>
    <row r="1" spans="1:11" ht="1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11" ht="30.75" customHeight="1">
      <c r="A3" s="84" t="s">
        <v>0</v>
      </c>
      <c r="B3" s="84" t="s">
        <v>17</v>
      </c>
      <c r="C3" s="82" t="s">
        <v>41</v>
      </c>
      <c r="D3" s="82"/>
      <c r="E3" s="82"/>
      <c r="F3" s="82" t="s">
        <v>42</v>
      </c>
      <c r="G3" s="82"/>
      <c r="H3" s="82"/>
      <c r="I3" s="82" t="s">
        <v>43</v>
      </c>
      <c r="J3" s="82"/>
      <c r="K3" s="82"/>
    </row>
    <row r="4" spans="1:11" ht="15">
      <c r="A4" s="84"/>
      <c r="B4" s="84"/>
      <c r="C4" s="84" t="s">
        <v>1</v>
      </c>
      <c r="D4" s="82" t="s">
        <v>18</v>
      </c>
      <c r="E4" s="82"/>
      <c r="F4" s="84" t="s">
        <v>1</v>
      </c>
      <c r="G4" s="82" t="s">
        <v>18</v>
      </c>
      <c r="H4" s="82"/>
      <c r="I4" s="84" t="s">
        <v>1</v>
      </c>
      <c r="J4" s="82" t="s">
        <v>18</v>
      </c>
      <c r="K4" s="82"/>
    </row>
    <row r="5" spans="1:11" s="4" customFormat="1" ht="139.5" customHeight="1">
      <c r="A5" s="84"/>
      <c r="B5" s="84"/>
      <c r="C5" s="84"/>
      <c r="D5" s="5" t="s">
        <v>31</v>
      </c>
      <c r="E5" s="5" t="s">
        <v>32</v>
      </c>
      <c r="F5" s="84"/>
      <c r="G5" s="5" t="s">
        <v>31</v>
      </c>
      <c r="H5" s="5" t="s">
        <v>32</v>
      </c>
      <c r="I5" s="84"/>
      <c r="J5" s="5" t="s">
        <v>31</v>
      </c>
      <c r="K5" s="5" t="s">
        <v>32</v>
      </c>
    </row>
    <row r="6" spans="1:11" s="10" customFormat="1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ht="45">
      <c r="A7" s="7" t="s">
        <v>2</v>
      </c>
      <c r="B7" s="9" t="s">
        <v>19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ht="15">
      <c r="A8" s="7" t="s">
        <v>20</v>
      </c>
      <c r="B8" s="9" t="s">
        <v>19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ht="15">
      <c r="A9" s="7" t="s">
        <v>3</v>
      </c>
      <c r="B9" s="9" t="s">
        <v>19</v>
      </c>
      <c r="C9" s="11"/>
      <c r="D9" s="11"/>
      <c r="E9" s="11"/>
      <c r="F9" s="11"/>
      <c r="G9" s="11"/>
      <c r="H9" s="11"/>
      <c r="I9" s="11"/>
      <c r="J9" s="11"/>
      <c r="K9" s="11"/>
    </row>
    <row r="10" spans="1:11" ht="30">
      <c r="A10" s="7" t="s">
        <v>21</v>
      </c>
      <c r="B10" s="9" t="s">
        <v>19</v>
      </c>
      <c r="C10" s="11"/>
      <c r="D10" s="11"/>
      <c r="E10" s="11"/>
      <c r="F10" s="11">
        <v>11395000</v>
      </c>
      <c r="G10" s="11"/>
      <c r="H10" s="11"/>
      <c r="I10" s="11">
        <v>12427600</v>
      </c>
      <c r="J10" s="11"/>
      <c r="K10" s="11"/>
    </row>
    <row r="11" spans="1:11" ht="15">
      <c r="A11" s="7" t="s">
        <v>4</v>
      </c>
      <c r="B11" s="9" t="s">
        <v>19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7" t="s">
        <v>5</v>
      </c>
      <c r="B12" s="9" t="s">
        <v>19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05">
      <c r="A13" s="7" t="s">
        <v>22</v>
      </c>
      <c r="B13" s="9" t="s">
        <v>19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">
      <c r="A14" s="7" t="s">
        <v>3</v>
      </c>
      <c r="B14" s="9" t="s">
        <v>19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">
      <c r="A15" s="7" t="s">
        <v>23</v>
      </c>
      <c r="B15" s="9" t="s">
        <v>19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">
      <c r="A16" s="7" t="s">
        <v>24</v>
      </c>
      <c r="B16" s="9" t="s">
        <v>19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>
      <c r="A17" s="7" t="s">
        <v>25</v>
      </c>
      <c r="B17" s="9" t="s">
        <v>19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45">
      <c r="A18" s="7" t="s">
        <v>26</v>
      </c>
      <c r="B18" s="9" t="s">
        <v>19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>
      <c r="A19" s="7" t="s">
        <v>3</v>
      </c>
      <c r="B19" s="9" t="s">
        <v>19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>
      <c r="A20" s="7" t="s">
        <v>25</v>
      </c>
      <c r="B20" s="9" t="s">
        <v>19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30">
      <c r="A21" s="7" t="s">
        <v>6</v>
      </c>
      <c r="B21" s="9" t="s">
        <v>19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45">
      <c r="A22" s="7" t="s">
        <v>7</v>
      </c>
      <c r="B22" s="9" t="s">
        <v>19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5">
      <c r="A23" s="7" t="s">
        <v>30</v>
      </c>
      <c r="B23" s="9">
        <v>900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7" t="s">
        <v>27</v>
      </c>
      <c r="B24" s="9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30">
      <c r="A25" s="7" t="s">
        <v>28</v>
      </c>
      <c r="B25" s="9">
        <v>210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>
      <c r="A26" s="7" t="s">
        <v>8</v>
      </c>
      <c r="B26" s="9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30">
      <c r="A27" s="7" t="s">
        <v>34</v>
      </c>
      <c r="B27" s="9">
        <v>211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45">
      <c r="A28" s="7" t="s">
        <v>35</v>
      </c>
      <c r="B28" s="9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30">
      <c r="A29" s="7" t="s">
        <v>36</v>
      </c>
      <c r="B29" s="9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60">
      <c r="A30" s="7" t="s">
        <v>37</v>
      </c>
      <c r="B30" s="9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30">
      <c r="A31" s="7" t="s">
        <v>38</v>
      </c>
      <c r="B31" s="9">
        <v>212</v>
      </c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45">
      <c r="A32" s="7" t="s">
        <v>35</v>
      </c>
      <c r="B32" s="9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30">
      <c r="A33" s="7" t="s">
        <v>36</v>
      </c>
      <c r="B33" s="9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60">
      <c r="A34" s="7" t="s">
        <v>37</v>
      </c>
      <c r="B34" s="9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45">
      <c r="A35" s="7" t="s">
        <v>39</v>
      </c>
      <c r="B35" s="9">
        <v>213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45">
      <c r="A36" s="7" t="s">
        <v>35</v>
      </c>
      <c r="B36" s="9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30">
      <c r="A37" s="7" t="s">
        <v>36</v>
      </c>
      <c r="B37" s="9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60">
      <c r="A38" s="7" t="s">
        <v>37</v>
      </c>
      <c r="B38" s="9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">
      <c r="A39" s="7" t="s">
        <v>9</v>
      </c>
      <c r="B39" s="9">
        <v>220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">
      <c r="A40" s="7" t="s">
        <v>8</v>
      </c>
      <c r="B40" s="9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30">
      <c r="A41" s="7" t="s">
        <v>40</v>
      </c>
      <c r="B41" s="9">
        <v>221</v>
      </c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45">
      <c r="A42" s="7" t="s">
        <v>35</v>
      </c>
      <c r="B42" s="9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30">
      <c r="A43" s="7" t="s">
        <v>36</v>
      </c>
      <c r="B43" s="9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60">
      <c r="A44" s="7" t="s">
        <v>37</v>
      </c>
      <c r="B44" s="9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30">
      <c r="A45" s="7" t="s">
        <v>44</v>
      </c>
      <c r="B45" s="9">
        <v>222</v>
      </c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45">
      <c r="A46" s="7" t="s">
        <v>35</v>
      </c>
      <c r="B46" s="9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30">
      <c r="A47" s="7" t="s">
        <v>36</v>
      </c>
      <c r="B47" s="9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60">
      <c r="A48" s="7" t="s">
        <v>37</v>
      </c>
      <c r="B48" s="9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7" t="s">
        <v>10</v>
      </c>
      <c r="B49" s="9">
        <v>223</v>
      </c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45">
      <c r="A50" s="7" t="s">
        <v>35</v>
      </c>
      <c r="B50" s="9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30">
      <c r="A51" s="7" t="s">
        <v>36</v>
      </c>
      <c r="B51" s="9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60">
      <c r="A52" s="7" t="s">
        <v>37</v>
      </c>
      <c r="B52" s="9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45">
      <c r="A53" s="7" t="s">
        <v>45</v>
      </c>
      <c r="B53" s="9">
        <v>224</v>
      </c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45">
      <c r="A54" s="7" t="s">
        <v>35</v>
      </c>
      <c r="B54" s="9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30">
      <c r="A55" s="7" t="s">
        <v>36</v>
      </c>
      <c r="B55" s="9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60">
      <c r="A56" s="7" t="s">
        <v>37</v>
      </c>
      <c r="B56" s="9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45">
      <c r="A57" s="7" t="s">
        <v>46</v>
      </c>
      <c r="B57" s="9">
        <v>225</v>
      </c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45">
      <c r="A58" s="7" t="s">
        <v>35</v>
      </c>
      <c r="B58" s="9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30">
      <c r="A59" s="7" t="s">
        <v>36</v>
      </c>
      <c r="B59" s="9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60">
      <c r="A60" s="7" t="s">
        <v>37</v>
      </c>
      <c r="B60" s="9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30">
      <c r="A61" s="7" t="s">
        <v>47</v>
      </c>
      <c r="B61" s="9">
        <v>226</v>
      </c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45">
      <c r="A62" s="7" t="s">
        <v>35</v>
      </c>
      <c r="B62" s="9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30">
      <c r="A63" s="7" t="s">
        <v>36</v>
      </c>
      <c r="B63" s="9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60">
      <c r="A64" s="7" t="s">
        <v>37</v>
      </c>
      <c r="B64" s="9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45">
      <c r="A65" s="7" t="s">
        <v>11</v>
      </c>
      <c r="B65" s="9">
        <v>240</v>
      </c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">
      <c r="A66" s="7" t="s">
        <v>8</v>
      </c>
      <c r="B66" s="9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63.75" customHeight="1">
      <c r="A67" s="7" t="s">
        <v>48</v>
      </c>
      <c r="B67" s="9">
        <v>241</v>
      </c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30.75" customHeight="1">
      <c r="A68" s="7" t="s">
        <v>36</v>
      </c>
      <c r="B68" s="9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29.25" customHeight="1">
      <c r="A69" s="7" t="s">
        <v>37</v>
      </c>
      <c r="B69" s="9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30">
      <c r="A70" s="7" t="s">
        <v>12</v>
      </c>
      <c r="B70" s="9">
        <v>260</v>
      </c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5">
      <c r="A71" s="7" t="s">
        <v>8</v>
      </c>
      <c r="B71" s="9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45">
      <c r="A72" s="7" t="s">
        <v>49</v>
      </c>
      <c r="B72" s="9">
        <v>262</v>
      </c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45">
      <c r="A73" s="7" t="s">
        <v>35</v>
      </c>
      <c r="B73" s="9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30">
      <c r="A74" s="7" t="s">
        <v>36</v>
      </c>
      <c r="B74" s="9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60">
      <c r="A75" s="7" t="s">
        <v>37</v>
      </c>
      <c r="B75" s="9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64.5" customHeight="1">
      <c r="A76" s="7" t="s">
        <v>13</v>
      </c>
      <c r="B76" s="9">
        <v>263</v>
      </c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31.5" customHeight="1">
      <c r="A77" s="7" t="s">
        <v>36</v>
      </c>
      <c r="B77" s="9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64.5" customHeight="1">
      <c r="A78" s="7" t="s">
        <v>37</v>
      </c>
      <c r="B78" s="9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30">
      <c r="A79" s="7" t="s">
        <v>50</v>
      </c>
      <c r="B79" s="9">
        <v>290</v>
      </c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45">
      <c r="A80" s="7" t="s">
        <v>35</v>
      </c>
      <c r="B80" s="9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30">
      <c r="A81" s="7" t="s">
        <v>36</v>
      </c>
      <c r="B81" s="9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60">
      <c r="A82" s="7" t="s">
        <v>37</v>
      </c>
      <c r="B82" s="9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30">
      <c r="A83" s="7" t="s">
        <v>14</v>
      </c>
      <c r="B83" s="9">
        <v>300</v>
      </c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5">
      <c r="A84" s="7" t="s">
        <v>8</v>
      </c>
      <c r="B84" s="9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45">
      <c r="A85" s="7" t="s">
        <v>51</v>
      </c>
      <c r="B85" s="9">
        <v>310</v>
      </c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45">
      <c r="A86" s="7" t="s">
        <v>35</v>
      </c>
      <c r="B86" s="9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30">
      <c r="A87" s="7" t="s">
        <v>36</v>
      </c>
      <c r="B87" s="9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60">
      <c r="A88" s="7" t="s">
        <v>37</v>
      </c>
      <c r="B88" s="9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45">
      <c r="A89" s="7" t="s">
        <v>52</v>
      </c>
      <c r="B89" s="9">
        <v>320</v>
      </c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45">
      <c r="A90" s="7" t="s">
        <v>35</v>
      </c>
      <c r="B90" s="9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30">
      <c r="A91" s="7" t="s">
        <v>36</v>
      </c>
      <c r="B91" s="9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60">
      <c r="A92" s="7" t="s">
        <v>37</v>
      </c>
      <c r="B92" s="9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45">
      <c r="A93" s="8" t="s">
        <v>53</v>
      </c>
      <c r="B93" s="9">
        <v>330</v>
      </c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30">
      <c r="A94" s="7" t="s">
        <v>36</v>
      </c>
      <c r="B94" s="9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60">
      <c r="A95" s="7" t="s">
        <v>37</v>
      </c>
      <c r="B95" s="9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45">
      <c r="A96" s="7" t="s">
        <v>54</v>
      </c>
      <c r="B96" s="9">
        <v>340</v>
      </c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45">
      <c r="A97" s="7" t="s">
        <v>35</v>
      </c>
      <c r="B97" s="9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30">
      <c r="A98" s="7" t="s">
        <v>36</v>
      </c>
      <c r="B98" s="9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60">
      <c r="A99" s="7" t="s">
        <v>37</v>
      </c>
      <c r="B99" s="9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30">
      <c r="A100" s="7" t="s">
        <v>29</v>
      </c>
      <c r="B100" s="9">
        <v>500</v>
      </c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5">
      <c r="A101" s="7" t="s">
        <v>8</v>
      </c>
      <c r="B101" s="9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60">
      <c r="A102" s="7" t="s">
        <v>55</v>
      </c>
      <c r="B102" s="9">
        <v>520</v>
      </c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30">
      <c r="A103" s="7" t="s">
        <v>36</v>
      </c>
      <c r="B103" s="9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60">
      <c r="A104" s="7" t="s">
        <v>37</v>
      </c>
      <c r="B104" s="9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60">
      <c r="A105" s="7" t="s">
        <v>56</v>
      </c>
      <c r="B105" s="9">
        <v>530</v>
      </c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30">
      <c r="A106" s="7" t="s">
        <v>36</v>
      </c>
      <c r="B106" s="9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60">
      <c r="A107" s="7" t="s">
        <v>37</v>
      </c>
      <c r="B107" s="9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5">
      <c r="A108" s="7" t="s">
        <v>15</v>
      </c>
      <c r="B108" s="9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30">
      <c r="A109" s="7" t="s">
        <v>16</v>
      </c>
      <c r="B109" s="9"/>
      <c r="C109" s="11"/>
      <c r="D109" s="11"/>
      <c r="E109" s="11"/>
      <c r="F109" s="11"/>
      <c r="G109" s="11"/>
      <c r="H109" s="11"/>
      <c r="I109" s="11"/>
      <c r="J109" s="11"/>
      <c r="K109" s="11"/>
    </row>
  </sheetData>
  <sheetProtection/>
  <mergeCells count="12">
    <mergeCell ref="A1:K1"/>
    <mergeCell ref="A3:A5"/>
    <mergeCell ref="B3:B5"/>
    <mergeCell ref="C3:E3"/>
    <mergeCell ref="F3:H3"/>
    <mergeCell ref="I3:K3"/>
    <mergeCell ref="C4:C5"/>
    <mergeCell ref="D4:E4"/>
    <mergeCell ref="F4:F5"/>
    <mergeCell ref="G4:H4"/>
    <mergeCell ref="I4:I5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7.7109375" style="3" customWidth="1"/>
    <col min="2" max="2" width="13.57421875" style="10" customWidth="1"/>
    <col min="3" max="4" width="9.140625" style="1" customWidth="1"/>
    <col min="5" max="5" width="9.7109375" style="1" customWidth="1"/>
    <col min="6" max="6" width="10.421875" style="1" bestFit="1" customWidth="1"/>
    <col min="7" max="8" width="9.140625" style="1" customWidth="1"/>
    <col min="9" max="9" width="10.421875" style="1" bestFit="1" customWidth="1"/>
    <col min="10" max="16384" width="9.140625" style="1" customWidth="1"/>
  </cols>
  <sheetData>
    <row r="1" spans="1:11" ht="1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11" ht="30.75" customHeight="1">
      <c r="A3" s="84" t="s">
        <v>0</v>
      </c>
      <c r="B3" s="84" t="s">
        <v>17</v>
      </c>
      <c r="C3" s="82" t="s">
        <v>41</v>
      </c>
      <c r="D3" s="82"/>
      <c r="E3" s="82"/>
      <c r="F3" s="82" t="s">
        <v>42</v>
      </c>
      <c r="G3" s="82"/>
      <c r="H3" s="82"/>
      <c r="I3" s="82" t="s">
        <v>43</v>
      </c>
      <c r="J3" s="82"/>
      <c r="K3" s="82"/>
    </row>
    <row r="4" spans="1:11" ht="15">
      <c r="A4" s="84"/>
      <c r="B4" s="84"/>
      <c r="C4" s="84" t="s">
        <v>1</v>
      </c>
      <c r="D4" s="82" t="s">
        <v>18</v>
      </c>
      <c r="E4" s="82"/>
      <c r="F4" s="84" t="s">
        <v>1</v>
      </c>
      <c r="G4" s="82" t="s">
        <v>18</v>
      </c>
      <c r="H4" s="82"/>
      <c r="I4" s="84" t="s">
        <v>1</v>
      </c>
      <c r="J4" s="82" t="s">
        <v>18</v>
      </c>
      <c r="K4" s="82"/>
    </row>
    <row r="5" spans="1:11" s="4" customFormat="1" ht="155.25" customHeight="1">
      <c r="A5" s="84"/>
      <c r="B5" s="84"/>
      <c r="C5" s="84"/>
      <c r="D5" s="5" t="s">
        <v>31</v>
      </c>
      <c r="E5" s="5" t="s">
        <v>32</v>
      </c>
      <c r="F5" s="84"/>
      <c r="G5" s="5" t="s">
        <v>31</v>
      </c>
      <c r="H5" s="5" t="s">
        <v>32</v>
      </c>
      <c r="I5" s="84"/>
      <c r="J5" s="5" t="s">
        <v>31</v>
      </c>
      <c r="K5" s="5" t="s">
        <v>32</v>
      </c>
    </row>
    <row r="6" spans="1:11" s="10" customFormat="1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ht="45">
      <c r="A7" s="7" t="s">
        <v>2</v>
      </c>
      <c r="B7" s="9" t="s">
        <v>19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ht="15">
      <c r="A8" s="7" t="s">
        <v>20</v>
      </c>
      <c r="B8" s="9" t="s">
        <v>19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ht="15">
      <c r="A9" s="7" t="s">
        <v>3</v>
      </c>
      <c r="B9" s="9" t="s">
        <v>19</v>
      </c>
      <c r="C9" s="14"/>
      <c r="D9" s="14"/>
      <c r="E9" s="14"/>
      <c r="F9" s="14"/>
      <c r="G9" s="14"/>
      <c r="H9" s="14"/>
      <c r="I9" s="14"/>
      <c r="J9" s="14"/>
      <c r="K9" s="14"/>
    </row>
    <row r="10" spans="1:11" ht="30">
      <c r="A10" s="7" t="s">
        <v>21</v>
      </c>
      <c r="B10" s="9" t="s">
        <v>19</v>
      </c>
      <c r="C10" s="14"/>
      <c r="D10" s="14"/>
      <c r="E10" s="14"/>
      <c r="F10" s="14">
        <v>4794000</v>
      </c>
      <c r="G10" s="14"/>
      <c r="H10" s="14"/>
      <c r="I10" s="14">
        <v>5224100</v>
      </c>
      <c r="J10" s="14"/>
      <c r="K10" s="14"/>
    </row>
    <row r="11" spans="1:11" ht="15">
      <c r="A11" s="7" t="s">
        <v>4</v>
      </c>
      <c r="B11" s="9" t="s">
        <v>19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">
      <c r="A12" s="7" t="s">
        <v>5</v>
      </c>
      <c r="B12" s="9" t="s">
        <v>19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05">
      <c r="A13" s="7" t="s">
        <v>22</v>
      </c>
      <c r="B13" s="9" t="s">
        <v>19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">
      <c r="A14" s="7" t="s">
        <v>3</v>
      </c>
      <c r="B14" s="9" t="s">
        <v>19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">
      <c r="A15" s="7" t="s">
        <v>23</v>
      </c>
      <c r="B15" s="9" t="s">
        <v>19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">
      <c r="A16" s="7" t="s">
        <v>24</v>
      </c>
      <c r="B16" s="9" t="s">
        <v>19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">
      <c r="A17" s="7" t="s">
        <v>25</v>
      </c>
      <c r="B17" s="9" t="s">
        <v>19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45">
      <c r="A18" s="7" t="s">
        <v>26</v>
      </c>
      <c r="B18" s="9" t="s">
        <v>19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">
      <c r="A19" s="7" t="s">
        <v>3</v>
      </c>
      <c r="B19" s="9" t="s">
        <v>19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">
      <c r="A20" s="7" t="s">
        <v>25</v>
      </c>
      <c r="B20" s="9" t="s">
        <v>19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30">
      <c r="A21" s="7" t="s">
        <v>6</v>
      </c>
      <c r="B21" s="9" t="s">
        <v>19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45">
      <c r="A22" s="7" t="s">
        <v>7</v>
      </c>
      <c r="B22" s="9" t="s">
        <v>19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">
      <c r="A23" s="7" t="s">
        <v>30</v>
      </c>
      <c r="B23" s="9">
        <v>900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">
      <c r="A24" s="7" t="s">
        <v>27</v>
      </c>
      <c r="B24" s="9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30">
      <c r="A25" s="7" t="s">
        <v>28</v>
      </c>
      <c r="B25" s="9">
        <v>210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">
      <c r="A26" s="7" t="s">
        <v>8</v>
      </c>
      <c r="B26" s="9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30">
      <c r="A27" s="7" t="s">
        <v>34</v>
      </c>
      <c r="B27" s="9">
        <v>211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45">
      <c r="A28" s="7" t="s">
        <v>35</v>
      </c>
      <c r="B28" s="9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30">
      <c r="A29" s="7" t="s">
        <v>36</v>
      </c>
      <c r="B29" s="9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60">
      <c r="A30" s="7" t="s">
        <v>37</v>
      </c>
      <c r="B30" s="9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30">
      <c r="A31" s="7" t="s">
        <v>38</v>
      </c>
      <c r="B31" s="9">
        <v>212</v>
      </c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45">
      <c r="A32" s="7" t="s">
        <v>35</v>
      </c>
      <c r="B32" s="9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30">
      <c r="A33" s="7" t="s">
        <v>36</v>
      </c>
      <c r="B33" s="9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60">
      <c r="A34" s="7" t="s">
        <v>37</v>
      </c>
      <c r="B34" s="9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45">
      <c r="A35" s="7" t="s">
        <v>39</v>
      </c>
      <c r="B35" s="9">
        <v>213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45">
      <c r="A36" s="7" t="s">
        <v>35</v>
      </c>
      <c r="B36" s="9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30">
      <c r="A37" s="7" t="s">
        <v>36</v>
      </c>
      <c r="B37" s="9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60">
      <c r="A38" s="7" t="s">
        <v>37</v>
      </c>
      <c r="B38" s="9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>
      <c r="A39" s="7" t="s">
        <v>9</v>
      </c>
      <c r="B39" s="9">
        <v>220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5">
      <c r="A40" s="7" t="s">
        <v>8</v>
      </c>
      <c r="B40" s="9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30">
      <c r="A41" s="7" t="s">
        <v>40</v>
      </c>
      <c r="B41" s="9">
        <v>221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45">
      <c r="A42" s="7" t="s">
        <v>35</v>
      </c>
      <c r="B42" s="9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30">
      <c r="A43" s="7" t="s">
        <v>36</v>
      </c>
      <c r="B43" s="9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60">
      <c r="A44" s="7" t="s">
        <v>37</v>
      </c>
      <c r="B44" s="9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30">
      <c r="A45" s="7" t="s">
        <v>44</v>
      </c>
      <c r="B45" s="9">
        <v>222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45">
      <c r="A46" s="7" t="s">
        <v>35</v>
      </c>
      <c r="B46" s="9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30">
      <c r="A47" s="7" t="s">
        <v>36</v>
      </c>
      <c r="B47" s="9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60">
      <c r="A48" s="7" t="s">
        <v>37</v>
      </c>
      <c r="B48" s="9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">
      <c r="A49" s="7" t="s">
        <v>10</v>
      </c>
      <c r="B49" s="9">
        <v>223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45">
      <c r="A50" s="7" t="s">
        <v>35</v>
      </c>
      <c r="B50" s="9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30">
      <c r="A51" s="7" t="s">
        <v>36</v>
      </c>
      <c r="B51" s="9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60">
      <c r="A52" s="7" t="s">
        <v>37</v>
      </c>
      <c r="B52" s="9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45">
      <c r="A53" s="7" t="s">
        <v>45</v>
      </c>
      <c r="B53" s="9">
        <v>224</v>
      </c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45">
      <c r="A54" s="7" t="s">
        <v>35</v>
      </c>
      <c r="B54" s="9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30">
      <c r="A55" s="7" t="s">
        <v>36</v>
      </c>
      <c r="B55" s="9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60">
      <c r="A56" s="7" t="s">
        <v>37</v>
      </c>
      <c r="B56" s="9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45">
      <c r="A57" s="7" t="s">
        <v>46</v>
      </c>
      <c r="B57" s="9">
        <v>225</v>
      </c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45">
      <c r="A58" s="7" t="s">
        <v>35</v>
      </c>
      <c r="B58" s="9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30">
      <c r="A59" s="7" t="s">
        <v>36</v>
      </c>
      <c r="B59" s="9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60">
      <c r="A60" s="7" t="s">
        <v>37</v>
      </c>
      <c r="B60" s="9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30">
      <c r="A61" s="7" t="s">
        <v>47</v>
      </c>
      <c r="B61" s="9">
        <v>226</v>
      </c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45">
      <c r="A62" s="7" t="s">
        <v>35</v>
      </c>
      <c r="B62" s="9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30">
      <c r="A63" s="7" t="s">
        <v>36</v>
      </c>
      <c r="B63" s="9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60">
      <c r="A64" s="7" t="s">
        <v>37</v>
      </c>
      <c r="B64" s="9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45">
      <c r="A65" s="7" t="s">
        <v>11</v>
      </c>
      <c r="B65" s="9">
        <v>240</v>
      </c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">
      <c r="A66" s="7" t="s">
        <v>8</v>
      </c>
      <c r="B66" s="9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63.75" customHeight="1">
      <c r="A67" s="7" t="s">
        <v>48</v>
      </c>
      <c r="B67" s="9">
        <v>241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30.75" customHeight="1">
      <c r="A68" s="7" t="s">
        <v>36</v>
      </c>
      <c r="B68" s="9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29.25" customHeight="1">
      <c r="A69" s="7" t="s">
        <v>37</v>
      </c>
      <c r="B69" s="9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30">
      <c r="A70" s="7" t="s">
        <v>12</v>
      </c>
      <c r="B70" s="9">
        <v>260</v>
      </c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5">
      <c r="A71" s="7" t="s">
        <v>8</v>
      </c>
      <c r="B71" s="9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45">
      <c r="A72" s="7" t="s">
        <v>49</v>
      </c>
      <c r="B72" s="9">
        <v>262</v>
      </c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45">
      <c r="A73" s="7" t="s">
        <v>35</v>
      </c>
      <c r="B73" s="9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30">
      <c r="A74" s="7" t="s">
        <v>36</v>
      </c>
      <c r="B74" s="9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60">
      <c r="A75" s="7" t="s">
        <v>37</v>
      </c>
      <c r="B75" s="9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64.5" customHeight="1">
      <c r="A76" s="7" t="s">
        <v>13</v>
      </c>
      <c r="B76" s="9">
        <v>263</v>
      </c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31.5" customHeight="1">
      <c r="A77" s="7" t="s">
        <v>36</v>
      </c>
      <c r="B77" s="9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64.5" customHeight="1">
      <c r="A78" s="7" t="s">
        <v>37</v>
      </c>
      <c r="B78" s="9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30">
      <c r="A79" s="7" t="s">
        <v>50</v>
      </c>
      <c r="B79" s="9">
        <v>290</v>
      </c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45">
      <c r="A80" s="7" t="s">
        <v>35</v>
      </c>
      <c r="B80" s="9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30">
      <c r="A81" s="7" t="s">
        <v>36</v>
      </c>
      <c r="B81" s="9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60">
      <c r="A82" s="7" t="s">
        <v>37</v>
      </c>
      <c r="B82" s="9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30">
      <c r="A83" s="7" t="s">
        <v>14</v>
      </c>
      <c r="B83" s="9">
        <v>300</v>
      </c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5">
      <c r="A84" s="7" t="s">
        <v>8</v>
      </c>
      <c r="B84" s="9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45">
      <c r="A85" s="7" t="s">
        <v>51</v>
      </c>
      <c r="B85" s="9">
        <v>310</v>
      </c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45">
      <c r="A86" s="7" t="s">
        <v>35</v>
      </c>
      <c r="B86" s="9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30">
      <c r="A87" s="7" t="s">
        <v>36</v>
      </c>
      <c r="B87" s="9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60">
      <c r="A88" s="7" t="s">
        <v>37</v>
      </c>
      <c r="B88" s="9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45">
      <c r="A89" s="7" t="s">
        <v>52</v>
      </c>
      <c r="B89" s="9">
        <v>320</v>
      </c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45">
      <c r="A90" s="7" t="s">
        <v>35</v>
      </c>
      <c r="B90" s="9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30">
      <c r="A91" s="7" t="s">
        <v>36</v>
      </c>
      <c r="B91" s="9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60">
      <c r="A92" s="7" t="s">
        <v>37</v>
      </c>
      <c r="B92" s="9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45">
      <c r="A93" s="8" t="s">
        <v>53</v>
      </c>
      <c r="B93" s="9">
        <v>330</v>
      </c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30">
      <c r="A94" s="7" t="s">
        <v>36</v>
      </c>
      <c r="B94" s="9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60">
      <c r="A95" s="7" t="s">
        <v>37</v>
      </c>
      <c r="B95" s="9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45">
      <c r="A96" s="7" t="s">
        <v>54</v>
      </c>
      <c r="B96" s="9">
        <v>340</v>
      </c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45">
      <c r="A97" s="7" t="s">
        <v>35</v>
      </c>
      <c r="B97" s="9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30">
      <c r="A98" s="7" t="s">
        <v>36</v>
      </c>
      <c r="B98" s="9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60">
      <c r="A99" s="7" t="s">
        <v>37</v>
      </c>
      <c r="B99" s="9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30">
      <c r="A100" s="7" t="s">
        <v>29</v>
      </c>
      <c r="B100" s="9">
        <v>500</v>
      </c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5">
      <c r="A101" s="7" t="s">
        <v>8</v>
      </c>
      <c r="B101" s="9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60">
      <c r="A102" s="7" t="s">
        <v>55</v>
      </c>
      <c r="B102" s="9">
        <v>520</v>
      </c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30">
      <c r="A103" s="7" t="s">
        <v>36</v>
      </c>
      <c r="B103" s="9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60">
      <c r="A104" s="7" t="s">
        <v>37</v>
      </c>
      <c r="B104" s="9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60">
      <c r="A105" s="7" t="s">
        <v>56</v>
      </c>
      <c r="B105" s="9">
        <v>530</v>
      </c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30">
      <c r="A106" s="7" t="s">
        <v>36</v>
      </c>
      <c r="B106" s="9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60">
      <c r="A107" s="7" t="s">
        <v>37</v>
      </c>
      <c r="B107" s="9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5">
      <c r="A108" s="7" t="s">
        <v>15</v>
      </c>
      <c r="B108" s="9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30">
      <c r="A109" s="7" t="s">
        <v>16</v>
      </c>
      <c r="B109" s="9"/>
      <c r="C109" s="14"/>
      <c r="D109" s="14"/>
      <c r="E109" s="14"/>
      <c r="F109" s="14"/>
      <c r="G109" s="14"/>
      <c r="H109" s="14"/>
      <c r="I109" s="14"/>
      <c r="J109" s="14"/>
      <c r="K109" s="14"/>
    </row>
  </sheetData>
  <sheetProtection/>
  <mergeCells count="12">
    <mergeCell ref="A1:K1"/>
    <mergeCell ref="A3:A5"/>
    <mergeCell ref="B3:B5"/>
    <mergeCell ref="C3:E3"/>
    <mergeCell ref="F3:H3"/>
    <mergeCell ref="I3:K3"/>
    <mergeCell ref="C4:C5"/>
    <mergeCell ref="D4:E4"/>
    <mergeCell ref="F4:F5"/>
    <mergeCell ref="G4:H4"/>
    <mergeCell ref="I4:I5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7.7109375" style="3" customWidth="1"/>
    <col min="2" max="2" width="13.57421875" style="10" customWidth="1"/>
    <col min="3" max="4" width="9.140625" style="1" customWidth="1"/>
    <col min="5" max="5" width="9.7109375" style="1" customWidth="1"/>
    <col min="6" max="6" width="9.421875" style="1" bestFit="1" customWidth="1"/>
    <col min="7" max="8" width="9.140625" style="1" customWidth="1"/>
    <col min="9" max="9" width="9.421875" style="1" bestFit="1" customWidth="1"/>
    <col min="10" max="16384" width="9.140625" style="1" customWidth="1"/>
  </cols>
  <sheetData>
    <row r="1" spans="1:11" ht="1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11" ht="30.75" customHeight="1">
      <c r="A3" s="84" t="s">
        <v>0</v>
      </c>
      <c r="B3" s="84" t="s">
        <v>17</v>
      </c>
      <c r="C3" s="82" t="s">
        <v>41</v>
      </c>
      <c r="D3" s="82"/>
      <c r="E3" s="82"/>
      <c r="F3" s="82" t="s">
        <v>42</v>
      </c>
      <c r="G3" s="82"/>
      <c r="H3" s="82"/>
      <c r="I3" s="82" t="s">
        <v>43</v>
      </c>
      <c r="J3" s="82"/>
      <c r="K3" s="82"/>
    </row>
    <row r="4" spans="1:11" ht="15">
      <c r="A4" s="84"/>
      <c r="B4" s="84"/>
      <c r="C4" s="84" t="s">
        <v>1</v>
      </c>
      <c r="D4" s="82" t="s">
        <v>18</v>
      </c>
      <c r="E4" s="82"/>
      <c r="F4" s="84" t="s">
        <v>1</v>
      </c>
      <c r="G4" s="82" t="s">
        <v>18</v>
      </c>
      <c r="H4" s="82"/>
      <c r="I4" s="84" t="s">
        <v>1</v>
      </c>
      <c r="J4" s="82" t="s">
        <v>18</v>
      </c>
      <c r="K4" s="82"/>
    </row>
    <row r="5" spans="1:11" s="4" customFormat="1" ht="155.25" customHeight="1">
      <c r="A5" s="84"/>
      <c r="B5" s="84"/>
      <c r="C5" s="84"/>
      <c r="D5" s="5" t="s">
        <v>31</v>
      </c>
      <c r="E5" s="5" t="s">
        <v>32</v>
      </c>
      <c r="F5" s="84"/>
      <c r="G5" s="5" t="s">
        <v>31</v>
      </c>
      <c r="H5" s="5" t="s">
        <v>32</v>
      </c>
      <c r="I5" s="84"/>
      <c r="J5" s="5" t="s">
        <v>31</v>
      </c>
      <c r="K5" s="5" t="s">
        <v>32</v>
      </c>
    </row>
    <row r="6" spans="1:11" s="10" customFormat="1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ht="45">
      <c r="A7" s="7" t="s">
        <v>2</v>
      </c>
      <c r="B7" s="9" t="s">
        <v>19</v>
      </c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7" t="s">
        <v>20</v>
      </c>
      <c r="B8" s="9" t="s">
        <v>19</v>
      </c>
      <c r="C8" s="13"/>
      <c r="D8" s="13"/>
      <c r="E8" s="13"/>
      <c r="F8" s="13"/>
      <c r="G8" s="13"/>
      <c r="H8" s="13"/>
      <c r="I8" s="13"/>
      <c r="J8" s="13"/>
      <c r="K8" s="13"/>
    </row>
    <row r="9" spans="1:11" ht="15">
      <c r="A9" s="7" t="s">
        <v>3</v>
      </c>
      <c r="B9" s="9" t="s">
        <v>19</v>
      </c>
      <c r="C9" s="13"/>
      <c r="D9" s="13"/>
      <c r="E9" s="13"/>
      <c r="F9" s="13"/>
      <c r="G9" s="13"/>
      <c r="H9" s="13"/>
      <c r="I9" s="13"/>
      <c r="J9" s="13"/>
      <c r="K9" s="13"/>
    </row>
    <row r="10" spans="1:11" ht="30">
      <c r="A10" s="7" t="s">
        <v>21</v>
      </c>
      <c r="B10" s="9" t="s">
        <v>19</v>
      </c>
      <c r="C10" s="13"/>
      <c r="D10" s="13"/>
      <c r="E10" s="13"/>
      <c r="F10" s="13">
        <v>802500</v>
      </c>
      <c r="G10" s="13"/>
      <c r="H10" s="13"/>
      <c r="I10" s="13">
        <v>891300</v>
      </c>
      <c r="J10" s="13"/>
      <c r="K10" s="13"/>
    </row>
    <row r="11" spans="1:11" ht="15">
      <c r="A11" s="7" t="s">
        <v>4</v>
      </c>
      <c r="B11" s="9" t="s">
        <v>19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5">
      <c r="A12" s="7" t="s">
        <v>5</v>
      </c>
      <c r="B12" s="9" t="s">
        <v>19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05">
      <c r="A13" s="7" t="s">
        <v>22</v>
      </c>
      <c r="B13" s="9" t="s">
        <v>19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">
      <c r="A14" s="7" t="s">
        <v>3</v>
      </c>
      <c r="B14" s="9" t="s">
        <v>19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">
      <c r="A15" s="7" t="s">
        <v>23</v>
      </c>
      <c r="B15" s="9" t="s">
        <v>19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">
      <c r="A16" s="7" t="s">
        <v>24</v>
      </c>
      <c r="B16" s="9" t="s">
        <v>19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">
      <c r="A17" s="7" t="s">
        <v>25</v>
      </c>
      <c r="B17" s="9" t="s">
        <v>19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45">
      <c r="A18" s="7" t="s">
        <v>26</v>
      </c>
      <c r="B18" s="9" t="s">
        <v>19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">
      <c r="A19" s="7" t="s">
        <v>3</v>
      </c>
      <c r="B19" s="9" t="s">
        <v>19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5">
      <c r="A20" s="7" t="s">
        <v>25</v>
      </c>
      <c r="B20" s="9" t="s">
        <v>19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30">
      <c r="A21" s="7" t="s">
        <v>6</v>
      </c>
      <c r="B21" s="9" t="s">
        <v>19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45">
      <c r="A22" s="7" t="s">
        <v>7</v>
      </c>
      <c r="B22" s="9" t="s">
        <v>19</v>
      </c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">
      <c r="A23" s="7" t="s">
        <v>30</v>
      </c>
      <c r="B23" s="9">
        <v>900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">
      <c r="A24" s="7" t="s">
        <v>27</v>
      </c>
      <c r="B24" s="9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30">
      <c r="A25" s="7" t="s">
        <v>28</v>
      </c>
      <c r="B25" s="9">
        <v>210</v>
      </c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">
      <c r="A26" s="7" t="s">
        <v>8</v>
      </c>
      <c r="B26" s="9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30">
      <c r="A27" s="7" t="s">
        <v>34</v>
      </c>
      <c r="B27" s="9">
        <v>211</v>
      </c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45">
      <c r="A28" s="7" t="s">
        <v>35</v>
      </c>
      <c r="B28" s="9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30">
      <c r="A29" s="7" t="s">
        <v>36</v>
      </c>
      <c r="B29" s="9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60">
      <c r="A30" s="7" t="s">
        <v>37</v>
      </c>
      <c r="B30" s="9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30">
      <c r="A31" s="7" t="s">
        <v>38</v>
      </c>
      <c r="B31" s="9">
        <v>212</v>
      </c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45">
      <c r="A32" s="7" t="s">
        <v>35</v>
      </c>
      <c r="B32" s="9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30">
      <c r="A33" s="7" t="s">
        <v>36</v>
      </c>
      <c r="B33" s="9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60">
      <c r="A34" s="7" t="s">
        <v>37</v>
      </c>
      <c r="B34" s="9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45">
      <c r="A35" s="7" t="s">
        <v>39</v>
      </c>
      <c r="B35" s="9">
        <v>213</v>
      </c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45">
      <c r="A36" s="7" t="s">
        <v>35</v>
      </c>
      <c r="B36" s="9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30">
      <c r="A37" s="7" t="s">
        <v>36</v>
      </c>
      <c r="B37" s="9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60">
      <c r="A38" s="7" t="s">
        <v>37</v>
      </c>
      <c r="B38" s="9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5">
      <c r="A39" s="7" t="s">
        <v>9</v>
      </c>
      <c r="B39" s="9">
        <v>220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5">
      <c r="A40" s="7" t="s">
        <v>8</v>
      </c>
      <c r="B40" s="9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30">
      <c r="A41" s="7" t="s">
        <v>40</v>
      </c>
      <c r="B41" s="9">
        <v>221</v>
      </c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45">
      <c r="A42" s="7" t="s">
        <v>35</v>
      </c>
      <c r="B42" s="9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30">
      <c r="A43" s="7" t="s">
        <v>36</v>
      </c>
      <c r="B43" s="9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60">
      <c r="A44" s="7" t="s">
        <v>37</v>
      </c>
      <c r="B44" s="9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30">
      <c r="A45" s="7" t="s">
        <v>44</v>
      </c>
      <c r="B45" s="9">
        <v>222</v>
      </c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45">
      <c r="A46" s="7" t="s">
        <v>35</v>
      </c>
      <c r="B46" s="9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30">
      <c r="A47" s="7" t="s">
        <v>36</v>
      </c>
      <c r="B47" s="9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60">
      <c r="A48" s="7" t="s">
        <v>37</v>
      </c>
      <c r="B48" s="9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5">
      <c r="A49" s="7" t="s">
        <v>10</v>
      </c>
      <c r="B49" s="9">
        <v>223</v>
      </c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45">
      <c r="A50" s="7" t="s">
        <v>35</v>
      </c>
      <c r="B50" s="9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30">
      <c r="A51" s="7" t="s">
        <v>36</v>
      </c>
      <c r="B51" s="9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60">
      <c r="A52" s="7" t="s">
        <v>37</v>
      </c>
      <c r="B52" s="9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45">
      <c r="A53" s="7" t="s">
        <v>45</v>
      </c>
      <c r="B53" s="9">
        <v>224</v>
      </c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45">
      <c r="A54" s="7" t="s">
        <v>35</v>
      </c>
      <c r="B54" s="9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30">
      <c r="A55" s="7" t="s">
        <v>36</v>
      </c>
      <c r="B55" s="9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60">
      <c r="A56" s="7" t="s">
        <v>37</v>
      </c>
      <c r="B56" s="9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45">
      <c r="A57" s="7" t="s">
        <v>46</v>
      </c>
      <c r="B57" s="9">
        <v>225</v>
      </c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45">
      <c r="A58" s="7" t="s">
        <v>35</v>
      </c>
      <c r="B58" s="9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30">
      <c r="A59" s="7" t="s">
        <v>36</v>
      </c>
      <c r="B59" s="9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60">
      <c r="A60" s="7" t="s">
        <v>37</v>
      </c>
      <c r="B60" s="9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30">
      <c r="A61" s="7" t="s">
        <v>47</v>
      </c>
      <c r="B61" s="9">
        <v>226</v>
      </c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45">
      <c r="A62" s="7" t="s">
        <v>35</v>
      </c>
      <c r="B62" s="9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30">
      <c r="A63" s="7" t="s">
        <v>36</v>
      </c>
      <c r="B63" s="9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60">
      <c r="A64" s="7" t="s">
        <v>37</v>
      </c>
      <c r="B64" s="9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45">
      <c r="A65" s="7" t="s">
        <v>11</v>
      </c>
      <c r="B65" s="9">
        <v>240</v>
      </c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7" t="s">
        <v>8</v>
      </c>
      <c r="B66" s="9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63.75" customHeight="1">
      <c r="A67" s="7" t="s">
        <v>48</v>
      </c>
      <c r="B67" s="9">
        <v>241</v>
      </c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30.75" customHeight="1">
      <c r="A68" s="7" t="s">
        <v>36</v>
      </c>
      <c r="B68" s="9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29.25" customHeight="1">
      <c r="A69" s="7" t="s">
        <v>37</v>
      </c>
      <c r="B69" s="9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30">
      <c r="A70" s="7" t="s">
        <v>12</v>
      </c>
      <c r="B70" s="9">
        <v>260</v>
      </c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7" t="s">
        <v>8</v>
      </c>
      <c r="B71" s="9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45">
      <c r="A72" s="7" t="s">
        <v>49</v>
      </c>
      <c r="B72" s="9">
        <v>262</v>
      </c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45">
      <c r="A73" s="7" t="s">
        <v>35</v>
      </c>
      <c r="B73" s="9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30">
      <c r="A74" s="7" t="s">
        <v>36</v>
      </c>
      <c r="B74" s="9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60">
      <c r="A75" s="7" t="s">
        <v>37</v>
      </c>
      <c r="B75" s="9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64.5" customHeight="1">
      <c r="A76" s="7" t="s">
        <v>13</v>
      </c>
      <c r="B76" s="9">
        <v>263</v>
      </c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31.5" customHeight="1">
      <c r="A77" s="7" t="s">
        <v>36</v>
      </c>
      <c r="B77" s="9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64.5" customHeight="1">
      <c r="A78" s="7" t="s">
        <v>37</v>
      </c>
      <c r="B78" s="9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30">
      <c r="A79" s="7" t="s">
        <v>50</v>
      </c>
      <c r="B79" s="9">
        <v>290</v>
      </c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45">
      <c r="A80" s="7" t="s">
        <v>35</v>
      </c>
      <c r="B80" s="9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30">
      <c r="A81" s="7" t="s">
        <v>36</v>
      </c>
      <c r="B81" s="9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60">
      <c r="A82" s="7" t="s">
        <v>37</v>
      </c>
      <c r="B82" s="9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30">
      <c r="A83" s="7" t="s">
        <v>14</v>
      </c>
      <c r="B83" s="9">
        <v>300</v>
      </c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7" t="s">
        <v>8</v>
      </c>
      <c r="B84" s="9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45">
      <c r="A85" s="7" t="s">
        <v>51</v>
      </c>
      <c r="B85" s="9">
        <v>310</v>
      </c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45">
      <c r="A86" s="7" t="s">
        <v>35</v>
      </c>
      <c r="B86" s="9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30">
      <c r="A87" s="7" t="s">
        <v>36</v>
      </c>
      <c r="B87" s="9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60">
      <c r="A88" s="7" t="s">
        <v>37</v>
      </c>
      <c r="B88" s="9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45">
      <c r="A89" s="7" t="s">
        <v>52</v>
      </c>
      <c r="B89" s="9">
        <v>320</v>
      </c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45">
      <c r="A90" s="7" t="s">
        <v>35</v>
      </c>
      <c r="B90" s="9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30">
      <c r="A91" s="7" t="s">
        <v>36</v>
      </c>
      <c r="B91" s="9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60">
      <c r="A92" s="7" t="s">
        <v>37</v>
      </c>
      <c r="B92" s="9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45">
      <c r="A93" s="8" t="s">
        <v>53</v>
      </c>
      <c r="B93" s="9">
        <v>330</v>
      </c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30">
      <c r="A94" s="7" t="s">
        <v>36</v>
      </c>
      <c r="B94" s="9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60">
      <c r="A95" s="7" t="s">
        <v>37</v>
      </c>
      <c r="B95" s="9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45">
      <c r="A96" s="7" t="s">
        <v>54</v>
      </c>
      <c r="B96" s="9">
        <v>340</v>
      </c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45">
      <c r="A97" s="7" t="s">
        <v>35</v>
      </c>
      <c r="B97" s="9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30">
      <c r="A98" s="7" t="s">
        <v>36</v>
      </c>
      <c r="B98" s="9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60">
      <c r="A99" s="7" t="s">
        <v>37</v>
      </c>
      <c r="B99" s="9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30">
      <c r="A100" s="7" t="s">
        <v>29</v>
      </c>
      <c r="B100" s="9">
        <v>500</v>
      </c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7" t="s">
        <v>8</v>
      </c>
      <c r="B101" s="9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60">
      <c r="A102" s="7" t="s">
        <v>55</v>
      </c>
      <c r="B102" s="9">
        <v>520</v>
      </c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30">
      <c r="A103" s="7" t="s">
        <v>36</v>
      </c>
      <c r="B103" s="9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60">
      <c r="A104" s="7" t="s">
        <v>37</v>
      </c>
      <c r="B104" s="9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60">
      <c r="A105" s="7" t="s">
        <v>56</v>
      </c>
      <c r="B105" s="9">
        <v>530</v>
      </c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30">
      <c r="A106" s="7" t="s">
        <v>36</v>
      </c>
      <c r="B106" s="9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60">
      <c r="A107" s="7" t="s">
        <v>37</v>
      </c>
      <c r="B107" s="9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7" t="s">
        <v>15</v>
      </c>
      <c r="B108" s="9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30">
      <c r="A109" s="7" t="s">
        <v>16</v>
      </c>
      <c r="B109" s="9"/>
      <c r="C109" s="13"/>
      <c r="D109" s="13"/>
      <c r="E109" s="13"/>
      <c r="F109" s="13"/>
      <c r="G109" s="13"/>
      <c r="H109" s="13"/>
      <c r="I109" s="13"/>
      <c r="J109" s="13"/>
      <c r="K109" s="13"/>
    </row>
  </sheetData>
  <sheetProtection/>
  <mergeCells count="12">
    <mergeCell ref="A1:K1"/>
    <mergeCell ref="A3:A5"/>
    <mergeCell ref="B3:B5"/>
    <mergeCell ref="C3:E3"/>
    <mergeCell ref="F3:H3"/>
    <mergeCell ref="I3:K3"/>
    <mergeCell ref="C4:C5"/>
    <mergeCell ref="D4:E4"/>
    <mergeCell ref="F4:F5"/>
    <mergeCell ref="G4:H4"/>
    <mergeCell ref="I4:I5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4"/>
  <sheetViews>
    <sheetView tabSelected="1" view="pageBreakPreview" zoomScale="80" zoomScaleSheetLayoutView="80" zoomScalePageLayoutView="0" workbookViewId="0" topLeftCell="A1">
      <selection activeCell="A19" sqref="A19"/>
    </sheetView>
  </sheetViews>
  <sheetFormatPr defaultColWidth="9.140625" defaultRowHeight="15"/>
  <cols>
    <col min="1" max="1" width="39.8515625" style="72" customWidth="1"/>
    <col min="2" max="2" width="16.00390625" style="16" customWidth="1"/>
    <col min="3" max="3" width="11.00390625" style="16" customWidth="1"/>
    <col min="4" max="4" width="13.28125" style="21" customWidth="1"/>
    <col min="5" max="5" width="13.140625" style="22" customWidth="1"/>
    <col min="6" max="6" width="19.140625" style="15" customWidth="1"/>
    <col min="7" max="7" width="21.7109375" style="15" customWidth="1"/>
    <col min="8" max="8" width="14.7109375" style="15" customWidth="1"/>
    <col min="9" max="16384" width="9.140625" style="15" customWidth="1"/>
  </cols>
  <sheetData>
    <row r="1" spans="1:8" ht="18.75">
      <c r="A1" s="90" t="s">
        <v>33</v>
      </c>
      <c r="B1" s="90"/>
      <c r="C1" s="90"/>
      <c r="D1" s="90"/>
      <c r="E1" s="90"/>
      <c r="F1" s="90"/>
      <c r="G1" s="90"/>
      <c r="H1" s="90"/>
    </row>
    <row r="2" spans="2:8" ht="10.5" customHeight="1">
      <c r="B2" s="24"/>
      <c r="C2" s="24"/>
      <c r="D2" s="25"/>
      <c r="E2" s="25"/>
      <c r="F2" s="26"/>
      <c r="G2" s="26"/>
      <c r="H2" s="26"/>
    </row>
    <row r="3" spans="1:8" ht="30.75" customHeight="1">
      <c r="A3" s="91" t="s">
        <v>0</v>
      </c>
      <c r="B3" s="85" t="s">
        <v>57</v>
      </c>
      <c r="C3" s="85" t="s">
        <v>86</v>
      </c>
      <c r="D3" s="88" t="s">
        <v>17</v>
      </c>
      <c r="E3" s="85" t="s">
        <v>84</v>
      </c>
      <c r="F3" s="89" t="s">
        <v>83</v>
      </c>
      <c r="G3" s="89"/>
      <c r="H3" s="89"/>
    </row>
    <row r="4" spans="1:8" ht="18.75">
      <c r="A4" s="91"/>
      <c r="B4" s="86"/>
      <c r="C4" s="86"/>
      <c r="D4" s="88"/>
      <c r="E4" s="86"/>
      <c r="F4" s="88" t="s">
        <v>1</v>
      </c>
      <c r="G4" s="89" t="s">
        <v>18</v>
      </c>
      <c r="H4" s="89"/>
    </row>
    <row r="5" spans="1:8" s="17" customFormat="1" ht="132.75" customHeight="1">
      <c r="A5" s="91"/>
      <c r="B5" s="87"/>
      <c r="C5" s="87"/>
      <c r="D5" s="88"/>
      <c r="E5" s="87"/>
      <c r="F5" s="88"/>
      <c r="G5" s="27" t="s">
        <v>31</v>
      </c>
      <c r="H5" s="27" t="s">
        <v>32</v>
      </c>
    </row>
    <row r="6" spans="1:8" s="21" customFormat="1" ht="18.75">
      <c r="A6" s="73">
        <v>1</v>
      </c>
      <c r="B6" s="28"/>
      <c r="C6" s="28"/>
      <c r="D6" s="28">
        <v>2</v>
      </c>
      <c r="E6" s="28"/>
      <c r="F6" s="28">
        <v>3</v>
      </c>
      <c r="G6" s="28">
        <v>4</v>
      </c>
      <c r="H6" s="28">
        <v>5</v>
      </c>
    </row>
    <row r="7" spans="1:8" ht="36" customHeight="1">
      <c r="A7" s="74" t="s">
        <v>2</v>
      </c>
      <c r="B7" s="28" t="s">
        <v>19</v>
      </c>
      <c r="C7" s="28" t="s">
        <v>19</v>
      </c>
      <c r="D7" s="28" t="s">
        <v>19</v>
      </c>
      <c r="E7" s="28" t="s">
        <v>19</v>
      </c>
      <c r="F7" s="30"/>
      <c r="G7" s="30"/>
      <c r="H7" s="31"/>
    </row>
    <row r="8" spans="1:8" ht="15" customHeight="1">
      <c r="A8" s="23" t="s">
        <v>20</v>
      </c>
      <c r="B8" s="28" t="s">
        <v>19</v>
      </c>
      <c r="C8" s="28" t="s">
        <v>19</v>
      </c>
      <c r="D8" s="28" t="s">
        <v>19</v>
      </c>
      <c r="E8" s="28" t="s">
        <v>19</v>
      </c>
      <c r="F8" s="32">
        <f>F10+F11+F13+F16</f>
        <v>8729786.44</v>
      </c>
      <c r="G8" s="32">
        <f>F8</f>
        <v>8729786.44</v>
      </c>
      <c r="H8" s="32"/>
    </row>
    <row r="9" spans="1:8" ht="15" customHeight="1">
      <c r="A9" s="74" t="s">
        <v>3</v>
      </c>
      <c r="B9" s="28" t="s">
        <v>19</v>
      </c>
      <c r="C9" s="28" t="s">
        <v>19</v>
      </c>
      <c r="D9" s="28" t="s">
        <v>19</v>
      </c>
      <c r="E9" s="28" t="s">
        <v>19</v>
      </c>
      <c r="F9" s="33"/>
      <c r="G9" s="34"/>
      <c r="H9" s="35"/>
    </row>
    <row r="10" spans="1:8" ht="35.25" customHeight="1">
      <c r="A10" s="74" t="s">
        <v>72</v>
      </c>
      <c r="B10" s="28" t="s">
        <v>19</v>
      </c>
      <c r="C10" s="28" t="s">
        <v>19</v>
      </c>
      <c r="D10" s="28">
        <v>130</v>
      </c>
      <c r="E10" s="28" t="s">
        <v>19</v>
      </c>
      <c r="F10" s="36">
        <f>F23</f>
        <v>8366400</v>
      </c>
      <c r="G10" s="36">
        <f aca="true" t="shared" si="0" ref="G10:G76">F10</f>
        <v>8366400</v>
      </c>
      <c r="H10" s="37"/>
    </row>
    <row r="11" spans="1:8" ht="15" customHeight="1">
      <c r="A11" s="74" t="s">
        <v>4</v>
      </c>
      <c r="B11" s="28" t="s">
        <v>19</v>
      </c>
      <c r="C11" s="28" t="s">
        <v>19</v>
      </c>
      <c r="D11" s="28">
        <v>180</v>
      </c>
      <c r="E11" s="28" t="s">
        <v>19</v>
      </c>
      <c r="F11" s="36">
        <f>F59</f>
        <v>275537.44</v>
      </c>
      <c r="G11" s="36">
        <f t="shared" si="0"/>
        <v>275537.44</v>
      </c>
      <c r="H11" s="39"/>
    </row>
    <row r="12" spans="1:8" ht="15" customHeight="1">
      <c r="A12" s="74" t="s">
        <v>5</v>
      </c>
      <c r="B12" s="28" t="s">
        <v>19</v>
      </c>
      <c r="C12" s="28" t="s">
        <v>19</v>
      </c>
      <c r="D12" s="28" t="s">
        <v>19</v>
      </c>
      <c r="E12" s="28" t="s">
        <v>19</v>
      </c>
      <c r="F12" s="38"/>
      <c r="G12" s="34">
        <f t="shared" si="0"/>
        <v>0</v>
      </c>
      <c r="H12" s="39"/>
    </row>
    <row r="13" spans="1:8" ht="95.25" customHeight="1">
      <c r="A13" s="74" t="s">
        <v>22</v>
      </c>
      <c r="B13" s="28" t="s">
        <v>19</v>
      </c>
      <c r="C13" s="28" t="s">
        <v>19</v>
      </c>
      <c r="D13" s="28">
        <v>130</v>
      </c>
      <c r="E13" s="28" t="s">
        <v>19</v>
      </c>
      <c r="F13" s="36">
        <f>F15</f>
        <v>17953.5</v>
      </c>
      <c r="G13" s="36">
        <f>F13</f>
        <v>17953.5</v>
      </c>
      <c r="H13" s="38"/>
    </row>
    <row r="14" spans="1:8" ht="15" customHeight="1">
      <c r="A14" s="74" t="s">
        <v>3</v>
      </c>
      <c r="B14" s="28" t="s">
        <v>19</v>
      </c>
      <c r="C14" s="28" t="s">
        <v>19</v>
      </c>
      <c r="D14" s="28" t="s">
        <v>19</v>
      </c>
      <c r="E14" s="28" t="s">
        <v>19</v>
      </c>
      <c r="F14" s="33"/>
      <c r="G14" s="34"/>
      <c r="H14" s="35"/>
    </row>
    <row r="15" spans="1:8" ht="33" customHeight="1">
      <c r="A15" s="75" t="s">
        <v>94</v>
      </c>
      <c r="B15" s="40" t="s">
        <v>19</v>
      </c>
      <c r="C15" s="40" t="s">
        <v>19</v>
      </c>
      <c r="D15" s="40">
        <v>130</v>
      </c>
      <c r="E15" s="40" t="s">
        <v>19</v>
      </c>
      <c r="F15" s="34">
        <v>17953.5</v>
      </c>
      <c r="G15" s="34">
        <f t="shared" si="0"/>
        <v>17953.5</v>
      </c>
      <c r="H15" s="35"/>
    </row>
    <row r="16" spans="1:8" ht="30.75" customHeight="1">
      <c r="A16" s="74" t="s">
        <v>26</v>
      </c>
      <c r="B16" s="28" t="s">
        <v>19</v>
      </c>
      <c r="C16" s="28" t="s">
        <v>19</v>
      </c>
      <c r="D16" s="28">
        <v>130</v>
      </c>
      <c r="E16" s="28" t="s">
        <v>19</v>
      </c>
      <c r="F16" s="36">
        <f>F18+F19</f>
        <v>69895.5</v>
      </c>
      <c r="G16" s="36">
        <f t="shared" si="0"/>
        <v>69895.5</v>
      </c>
      <c r="H16" s="35"/>
    </row>
    <row r="17" spans="1:8" ht="15" customHeight="1">
      <c r="A17" s="74" t="s">
        <v>3</v>
      </c>
      <c r="B17" s="28" t="s">
        <v>19</v>
      </c>
      <c r="C17" s="28" t="s">
        <v>19</v>
      </c>
      <c r="D17" s="28" t="s">
        <v>19</v>
      </c>
      <c r="E17" s="28" t="s">
        <v>19</v>
      </c>
      <c r="F17" s="33"/>
      <c r="G17" s="34"/>
      <c r="H17" s="35"/>
    </row>
    <row r="18" spans="1:8" ht="15" customHeight="1">
      <c r="A18" s="74" t="s">
        <v>85</v>
      </c>
      <c r="B18" s="28" t="s">
        <v>19</v>
      </c>
      <c r="C18" s="28" t="s">
        <v>19</v>
      </c>
      <c r="D18" s="28">
        <v>130</v>
      </c>
      <c r="E18" s="28" t="s">
        <v>19</v>
      </c>
      <c r="F18" s="33">
        <v>69895.5</v>
      </c>
      <c r="G18" s="34">
        <f t="shared" si="0"/>
        <v>69895.5</v>
      </c>
      <c r="H18" s="35"/>
    </row>
    <row r="19" spans="1:8" ht="15" customHeight="1">
      <c r="A19" s="74" t="s">
        <v>6</v>
      </c>
      <c r="B19" s="28" t="s">
        <v>19</v>
      </c>
      <c r="C19" s="28" t="s">
        <v>19</v>
      </c>
      <c r="D19" s="28" t="s">
        <v>19</v>
      </c>
      <c r="E19" s="28" t="s">
        <v>19</v>
      </c>
      <c r="F19" s="33"/>
      <c r="G19" s="34">
        <f t="shared" si="0"/>
        <v>0</v>
      </c>
      <c r="H19" s="35"/>
    </row>
    <row r="20" spans="1:8" ht="32.25" customHeight="1">
      <c r="A20" s="74" t="s">
        <v>7</v>
      </c>
      <c r="B20" s="28" t="s">
        <v>19</v>
      </c>
      <c r="C20" s="28" t="s">
        <v>19</v>
      </c>
      <c r="D20" s="28" t="s">
        <v>19</v>
      </c>
      <c r="E20" s="28" t="s">
        <v>19</v>
      </c>
      <c r="F20" s="33"/>
      <c r="G20" s="34">
        <f t="shared" si="0"/>
        <v>0</v>
      </c>
      <c r="H20" s="35"/>
    </row>
    <row r="21" spans="1:8" ht="15" customHeight="1">
      <c r="A21" s="74" t="s">
        <v>30</v>
      </c>
      <c r="B21" s="28" t="s">
        <v>19</v>
      </c>
      <c r="C21" s="28" t="s">
        <v>19</v>
      </c>
      <c r="D21" s="28">
        <v>900</v>
      </c>
      <c r="E21" s="28" t="s">
        <v>19</v>
      </c>
      <c r="F21" s="41">
        <f>F23+F59+F91</f>
        <v>8729786.44</v>
      </c>
      <c r="G21" s="32">
        <f t="shared" si="0"/>
        <v>8729786.44</v>
      </c>
      <c r="H21" s="41"/>
    </row>
    <row r="22" spans="1:8" ht="15" customHeight="1">
      <c r="A22" s="74" t="s">
        <v>3</v>
      </c>
      <c r="B22" s="28"/>
      <c r="C22" s="28"/>
      <c r="D22" s="28"/>
      <c r="E22" s="28" t="s">
        <v>19</v>
      </c>
      <c r="F22" s="33"/>
      <c r="G22" s="34"/>
      <c r="H22" s="35"/>
    </row>
    <row r="23" spans="1:8" ht="46.5" customHeight="1">
      <c r="A23" s="23" t="s">
        <v>58</v>
      </c>
      <c r="B23" s="28"/>
      <c r="C23" s="28"/>
      <c r="D23" s="42"/>
      <c r="E23" s="42"/>
      <c r="F23" s="36">
        <f>F24+F29+F37+F40+F44+F49+F55</f>
        <v>8366400</v>
      </c>
      <c r="G23" s="36">
        <f t="shared" si="0"/>
        <v>8366400</v>
      </c>
      <c r="H23" s="43"/>
    </row>
    <row r="24" spans="1:8" ht="30.75" customHeight="1">
      <c r="A24" s="23" t="s">
        <v>28</v>
      </c>
      <c r="B24" s="29"/>
      <c r="C24" s="29"/>
      <c r="D24" s="42">
        <v>210</v>
      </c>
      <c r="E24" s="28"/>
      <c r="F24" s="32">
        <f>F26+F27+F28</f>
        <v>7251730.92</v>
      </c>
      <c r="G24" s="32">
        <f t="shared" si="0"/>
        <v>7251730.92</v>
      </c>
      <c r="H24" s="43"/>
    </row>
    <row r="25" spans="1:8" ht="15" customHeight="1">
      <c r="A25" s="74" t="s">
        <v>8</v>
      </c>
      <c r="B25" s="44"/>
      <c r="C25" s="44"/>
      <c r="D25" s="28"/>
      <c r="E25" s="28"/>
      <c r="F25" s="33"/>
      <c r="G25" s="34"/>
      <c r="H25" s="35"/>
    </row>
    <row r="26" spans="1:8" ht="15" customHeight="1">
      <c r="A26" s="74" t="s">
        <v>59</v>
      </c>
      <c r="B26" s="44"/>
      <c r="C26" s="45" t="s">
        <v>87</v>
      </c>
      <c r="D26" s="40">
        <v>211</v>
      </c>
      <c r="E26" s="46"/>
      <c r="F26" s="34">
        <v>5559200</v>
      </c>
      <c r="G26" s="34">
        <f t="shared" si="0"/>
        <v>5559200</v>
      </c>
      <c r="H26" s="47"/>
    </row>
    <row r="27" spans="1:8" ht="15" customHeight="1">
      <c r="A27" s="74" t="s">
        <v>60</v>
      </c>
      <c r="B27" s="44"/>
      <c r="C27" s="45"/>
      <c r="D27" s="40">
        <v>212</v>
      </c>
      <c r="E27" s="28"/>
      <c r="F27" s="34"/>
      <c r="G27" s="34">
        <f t="shared" si="0"/>
        <v>0</v>
      </c>
      <c r="H27" s="33"/>
    </row>
    <row r="28" spans="1:8" ht="30.75" customHeight="1">
      <c r="A28" s="74" t="s">
        <v>61</v>
      </c>
      <c r="B28" s="44"/>
      <c r="C28" s="45" t="s">
        <v>88</v>
      </c>
      <c r="D28" s="40">
        <v>213</v>
      </c>
      <c r="E28" s="46"/>
      <c r="F28" s="34">
        <f>1678900+13630.92</f>
        <v>1692530.92</v>
      </c>
      <c r="G28" s="34">
        <f t="shared" si="0"/>
        <v>1692530.92</v>
      </c>
      <c r="H28" s="48"/>
    </row>
    <row r="29" spans="1:8" ht="15" customHeight="1">
      <c r="A29" s="23" t="s">
        <v>9</v>
      </c>
      <c r="B29" s="44"/>
      <c r="C29" s="44"/>
      <c r="D29" s="49">
        <v>220</v>
      </c>
      <c r="E29" s="40"/>
      <c r="F29" s="32">
        <f>F31+F32+F33+F34+F35+F36</f>
        <v>703727.59</v>
      </c>
      <c r="G29" s="32">
        <f t="shared" si="0"/>
        <v>703727.59</v>
      </c>
      <c r="H29" s="32"/>
    </row>
    <row r="30" spans="1:8" ht="15" customHeight="1">
      <c r="A30" s="74" t="s">
        <v>8</v>
      </c>
      <c r="B30" s="44"/>
      <c r="C30" s="44"/>
      <c r="D30" s="28"/>
      <c r="E30" s="28"/>
      <c r="F30" s="33"/>
      <c r="G30" s="34"/>
      <c r="H30" s="35"/>
    </row>
    <row r="31" spans="1:8" ht="15" customHeight="1">
      <c r="A31" s="74" t="s">
        <v>62</v>
      </c>
      <c r="B31" s="44"/>
      <c r="C31" s="45" t="s">
        <v>89</v>
      </c>
      <c r="D31" s="40">
        <v>221</v>
      </c>
      <c r="E31" s="40"/>
      <c r="F31" s="34">
        <f>43600+3200-5380.72-3332.07</f>
        <v>38087.21</v>
      </c>
      <c r="G31" s="34">
        <f t="shared" si="0"/>
        <v>38087.21</v>
      </c>
      <c r="H31" s="34"/>
    </row>
    <row r="32" spans="1:8" ht="15" customHeight="1">
      <c r="A32" s="74" t="s">
        <v>63</v>
      </c>
      <c r="B32" s="44"/>
      <c r="C32" s="45" t="s">
        <v>89</v>
      </c>
      <c r="D32" s="28">
        <v>222</v>
      </c>
      <c r="E32" s="28"/>
      <c r="F32" s="34">
        <f>4000-4000</f>
        <v>0</v>
      </c>
      <c r="G32" s="34">
        <f t="shared" si="0"/>
        <v>0</v>
      </c>
      <c r="H32" s="33"/>
    </row>
    <row r="33" spans="1:8" ht="15" customHeight="1">
      <c r="A33" s="74" t="s">
        <v>10</v>
      </c>
      <c r="B33" s="44"/>
      <c r="C33" s="45" t="s">
        <v>89</v>
      </c>
      <c r="D33" s="28">
        <v>223</v>
      </c>
      <c r="E33" s="28"/>
      <c r="F33" s="34">
        <f>507600-65834.16+609.6</f>
        <v>442375.43999999994</v>
      </c>
      <c r="G33" s="34">
        <f t="shared" si="0"/>
        <v>442375.43999999994</v>
      </c>
      <c r="H33" s="33"/>
    </row>
    <row r="34" spans="1:8" ht="29.25" customHeight="1">
      <c r="A34" s="74" t="s">
        <v>64</v>
      </c>
      <c r="B34" s="44"/>
      <c r="C34" s="45"/>
      <c r="D34" s="28">
        <v>224</v>
      </c>
      <c r="E34" s="28"/>
      <c r="F34" s="34"/>
      <c r="G34" s="34">
        <f t="shared" si="0"/>
        <v>0</v>
      </c>
      <c r="H34" s="33"/>
    </row>
    <row r="35" spans="1:8" ht="31.5" customHeight="1">
      <c r="A35" s="74" t="s">
        <v>65</v>
      </c>
      <c r="B35" s="44"/>
      <c r="C35" s="45" t="s">
        <v>89</v>
      </c>
      <c r="D35" s="28">
        <v>225</v>
      </c>
      <c r="E35" s="28"/>
      <c r="F35" s="34">
        <f>132201.55+13045.12+650-484.76</f>
        <v>145411.90999999997</v>
      </c>
      <c r="G35" s="34">
        <f t="shared" si="0"/>
        <v>145411.90999999997</v>
      </c>
      <c r="H35" s="33"/>
    </row>
    <row r="36" spans="1:8" ht="15" customHeight="1">
      <c r="A36" s="74" t="s">
        <v>66</v>
      </c>
      <c r="B36" s="44"/>
      <c r="C36" s="45" t="s">
        <v>89</v>
      </c>
      <c r="D36" s="28">
        <v>226</v>
      </c>
      <c r="E36" s="28"/>
      <c r="F36" s="34">
        <f>92700-1500-16245.12-18536.21+21434.36</f>
        <v>77853.03</v>
      </c>
      <c r="G36" s="34">
        <f t="shared" si="0"/>
        <v>77853.03</v>
      </c>
      <c r="H36" s="33"/>
    </row>
    <row r="37" spans="1:8" ht="31.5" customHeight="1">
      <c r="A37" s="23" t="s">
        <v>67</v>
      </c>
      <c r="B37" s="44"/>
      <c r="C37" s="44"/>
      <c r="D37" s="42">
        <v>240</v>
      </c>
      <c r="E37" s="28"/>
      <c r="F37" s="41">
        <f>F39</f>
        <v>0</v>
      </c>
      <c r="G37" s="32">
        <f t="shared" si="0"/>
        <v>0</v>
      </c>
      <c r="H37" s="35"/>
    </row>
    <row r="38" spans="1:8" ht="15" customHeight="1">
      <c r="A38" s="74" t="s">
        <v>8</v>
      </c>
      <c r="B38" s="44"/>
      <c r="C38" s="44"/>
      <c r="D38" s="28"/>
      <c r="E38" s="28"/>
      <c r="F38" s="33"/>
      <c r="G38" s="34"/>
      <c r="H38" s="35"/>
    </row>
    <row r="39" spans="1:8" s="17" customFormat="1" ht="47.25" customHeight="1">
      <c r="A39" s="76" t="s">
        <v>68</v>
      </c>
      <c r="B39" s="50"/>
      <c r="C39" s="50"/>
      <c r="D39" s="51">
        <v>241</v>
      </c>
      <c r="E39" s="51"/>
      <c r="F39" s="52"/>
      <c r="G39" s="34">
        <f t="shared" si="0"/>
        <v>0</v>
      </c>
      <c r="H39" s="53"/>
    </row>
    <row r="40" spans="1:8" ht="15" customHeight="1">
      <c r="A40" s="23" t="s">
        <v>69</v>
      </c>
      <c r="B40" s="44"/>
      <c r="C40" s="44"/>
      <c r="D40" s="42">
        <v>260</v>
      </c>
      <c r="E40" s="42"/>
      <c r="F40" s="32">
        <f>F42+F43</f>
        <v>0</v>
      </c>
      <c r="G40" s="32">
        <f t="shared" si="0"/>
        <v>0</v>
      </c>
      <c r="H40" s="48"/>
    </row>
    <row r="41" spans="1:8" ht="15" customHeight="1">
      <c r="A41" s="74" t="s">
        <v>8</v>
      </c>
      <c r="B41" s="44"/>
      <c r="C41" s="44"/>
      <c r="D41" s="28"/>
      <c r="E41" s="28"/>
      <c r="F41" s="33"/>
      <c r="G41" s="34"/>
      <c r="H41" s="35"/>
    </row>
    <row r="42" spans="1:8" ht="32.25" customHeight="1">
      <c r="A42" s="74" t="s">
        <v>70</v>
      </c>
      <c r="B42" s="44"/>
      <c r="C42" s="44"/>
      <c r="D42" s="28">
        <v>262</v>
      </c>
      <c r="E42" s="28"/>
      <c r="F42" s="33"/>
      <c r="G42" s="34">
        <f t="shared" si="0"/>
        <v>0</v>
      </c>
      <c r="H42" s="33"/>
    </row>
    <row r="43" spans="1:8" ht="46.5" customHeight="1">
      <c r="A43" s="74" t="s">
        <v>13</v>
      </c>
      <c r="B43" s="44"/>
      <c r="C43" s="44"/>
      <c r="D43" s="28">
        <v>263</v>
      </c>
      <c r="E43" s="28"/>
      <c r="F43" s="33"/>
      <c r="G43" s="34">
        <f t="shared" si="0"/>
        <v>0</v>
      </c>
      <c r="H43" s="33"/>
    </row>
    <row r="44" spans="1:8" ht="15" customHeight="1">
      <c r="A44" s="23" t="s">
        <v>71</v>
      </c>
      <c r="B44" s="44"/>
      <c r="C44" s="44"/>
      <c r="D44" s="49">
        <v>290</v>
      </c>
      <c r="E44" s="28"/>
      <c r="F44" s="32">
        <f>F45+F46+F47+F48</f>
        <v>52039.13</v>
      </c>
      <c r="G44" s="32">
        <f t="shared" si="0"/>
        <v>52039.13</v>
      </c>
      <c r="H44" s="34"/>
    </row>
    <row r="45" spans="1:8" ht="15" customHeight="1">
      <c r="A45" s="74" t="s">
        <v>71</v>
      </c>
      <c r="B45" s="44"/>
      <c r="C45" s="45" t="s">
        <v>89</v>
      </c>
      <c r="D45" s="40">
        <v>290</v>
      </c>
      <c r="E45" s="28"/>
      <c r="F45" s="34">
        <f>2412-544-1000-868</f>
        <v>0</v>
      </c>
      <c r="G45" s="34">
        <f>F45</f>
        <v>0</v>
      </c>
      <c r="H45" s="34"/>
    </row>
    <row r="46" spans="1:8" ht="15" customHeight="1">
      <c r="A46" s="74" t="s">
        <v>71</v>
      </c>
      <c r="B46" s="44"/>
      <c r="C46" s="45" t="s">
        <v>90</v>
      </c>
      <c r="D46" s="40">
        <v>290</v>
      </c>
      <c r="E46" s="28"/>
      <c r="F46" s="34">
        <f>53288-3243</f>
        <v>50045</v>
      </c>
      <c r="G46" s="34">
        <f>F46</f>
        <v>50045</v>
      </c>
      <c r="H46" s="34"/>
    </row>
    <row r="47" spans="1:8" ht="15" customHeight="1">
      <c r="A47" s="74" t="s">
        <v>71</v>
      </c>
      <c r="B47" s="44"/>
      <c r="C47" s="45" t="s">
        <v>91</v>
      </c>
      <c r="D47" s="40">
        <v>290</v>
      </c>
      <c r="E47" s="28"/>
      <c r="F47" s="34">
        <f>544+1000+1500-1350</f>
        <v>1694</v>
      </c>
      <c r="G47" s="34">
        <f>F47</f>
        <v>1694</v>
      </c>
      <c r="H47" s="34"/>
    </row>
    <row r="48" spans="1:8" ht="15" customHeight="1">
      <c r="A48" s="74" t="s">
        <v>71</v>
      </c>
      <c r="B48" s="44"/>
      <c r="C48" s="45" t="s">
        <v>93</v>
      </c>
      <c r="D48" s="40">
        <v>290</v>
      </c>
      <c r="E48" s="81"/>
      <c r="F48" s="34">
        <f>1300-999.87</f>
        <v>300.13</v>
      </c>
      <c r="G48" s="34">
        <f>F48</f>
        <v>300.13</v>
      </c>
      <c r="H48" s="34"/>
    </row>
    <row r="49" spans="1:8" ht="15" customHeight="1">
      <c r="A49" s="23" t="s">
        <v>73</v>
      </c>
      <c r="B49" s="44"/>
      <c r="C49" s="44"/>
      <c r="D49" s="42">
        <v>300</v>
      </c>
      <c r="E49" s="28"/>
      <c r="F49" s="32">
        <f>F51+F52+F53+F54</f>
        <v>358902.36</v>
      </c>
      <c r="G49" s="32">
        <f t="shared" si="0"/>
        <v>358902.36</v>
      </c>
      <c r="H49" s="43"/>
    </row>
    <row r="50" spans="1:8" ht="15" customHeight="1">
      <c r="A50" s="74" t="s">
        <v>8</v>
      </c>
      <c r="B50" s="44"/>
      <c r="C50" s="44"/>
      <c r="D50" s="28"/>
      <c r="E50" s="28"/>
      <c r="F50" s="33"/>
      <c r="G50" s="34"/>
      <c r="H50" s="35"/>
    </row>
    <row r="51" spans="1:8" ht="15" customHeight="1">
      <c r="A51" s="74" t="s">
        <v>74</v>
      </c>
      <c r="B51" s="44"/>
      <c r="C51" s="45" t="s">
        <v>89</v>
      </c>
      <c r="D51" s="40">
        <v>310</v>
      </c>
      <c r="E51" s="28"/>
      <c r="F51" s="33">
        <f>52998.45+14672+23790</f>
        <v>91460.45</v>
      </c>
      <c r="G51" s="34">
        <f t="shared" si="0"/>
        <v>91460.45</v>
      </c>
      <c r="H51" s="33"/>
    </row>
    <row r="52" spans="1:8" ht="31.5" customHeight="1">
      <c r="A52" s="74" t="s">
        <v>75</v>
      </c>
      <c r="B52" s="44"/>
      <c r="C52" s="44"/>
      <c r="D52" s="40">
        <v>320</v>
      </c>
      <c r="E52" s="28"/>
      <c r="F52" s="33"/>
      <c r="G52" s="34">
        <f t="shared" si="0"/>
        <v>0</v>
      </c>
      <c r="H52" s="35"/>
    </row>
    <row r="53" spans="1:8" ht="29.25" customHeight="1">
      <c r="A53" s="77" t="s">
        <v>76</v>
      </c>
      <c r="B53" s="54"/>
      <c r="C53" s="54"/>
      <c r="D53" s="40">
        <v>330</v>
      </c>
      <c r="E53" s="28"/>
      <c r="F53" s="33"/>
      <c r="G53" s="34">
        <f t="shared" si="0"/>
        <v>0</v>
      </c>
      <c r="H53" s="35"/>
    </row>
    <row r="54" spans="1:8" ht="31.5" customHeight="1">
      <c r="A54" s="74" t="s">
        <v>77</v>
      </c>
      <c r="B54" s="44"/>
      <c r="C54" s="45" t="s">
        <v>89</v>
      </c>
      <c r="D54" s="40">
        <v>340</v>
      </c>
      <c r="E54" s="28"/>
      <c r="F54" s="33">
        <f>238200+19055.8+10310.95-124.84</f>
        <v>267441.91</v>
      </c>
      <c r="G54" s="34">
        <f t="shared" si="0"/>
        <v>267441.91</v>
      </c>
      <c r="H54" s="33"/>
    </row>
    <row r="55" spans="1:8" ht="32.25" customHeight="1">
      <c r="A55" s="23" t="s">
        <v>29</v>
      </c>
      <c r="B55" s="44"/>
      <c r="C55" s="44"/>
      <c r="D55" s="42">
        <v>500</v>
      </c>
      <c r="E55" s="28"/>
      <c r="F55" s="41">
        <f>F57+F58</f>
        <v>0</v>
      </c>
      <c r="G55" s="32">
        <f t="shared" si="0"/>
        <v>0</v>
      </c>
      <c r="H55" s="33"/>
    </row>
    <row r="56" spans="1:8" ht="15" customHeight="1">
      <c r="A56" s="74" t="s">
        <v>8</v>
      </c>
      <c r="B56" s="44"/>
      <c r="C56" s="44"/>
      <c r="D56" s="28"/>
      <c r="E56" s="28"/>
      <c r="F56" s="33"/>
      <c r="G56" s="34"/>
      <c r="H56" s="33"/>
    </row>
    <row r="57" spans="1:8" ht="46.5" customHeight="1">
      <c r="A57" s="74" t="s">
        <v>78</v>
      </c>
      <c r="B57" s="44"/>
      <c r="C57" s="44"/>
      <c r="D57" s="28">
        <v>520</v>
      </c>
      <c r="E57" s="28"/>
      <c r="F57" s="33"/>
      <c r="G57" s="34">
        <f t="shared" si="0"/>
        <v>0</v>
      </c>
      <c r="H57" s="33"/>
    </row>
    <row r="58" spans="1:9" ht="30.75" customHeight="1">
      <c r="A58" s="75" t="s">
        <v>79</v>
      </c>
      <c r="B58" s="55"/>
      <c r="C58" s="55"/>
      <c r="D58" s="40">
        <v>530</v>
      </c>
      <c r="E58" s="40"/>
      <c r="F58" s="34"/>
      <c r="G58" s="34">
        <f t="shared" si="0"/>
        <v>0</v>
      </c>
      <c r="H58" s="34"/>
      <c r="I58" s="20"/>
    </row>
    <row r="59" spans="1:9" ht="23.25" customHeight="1">
      <c r="A59" s="23" t="s">
        <v>80</v>
      </c>
      <c r="B59" s="45"/>
      <c r="C59" s="45"/>
      <c r="D59" s="42"/>
      <c r="E59" s="42"/>
      <c r="F59" s="36">
        <f>F60+F65+F73+F76+F81+F87</f>
        <v>275537.44</v>
      </c>
      <c r="G59" s="36">
        <f t="shared" si="0"/>
        <v>275537.44</v>
      </c>
      <c r="H59" s="56"/>
      <c r="I59" s="20"/>
    </row>
    <row r="60" spans="1:9" ht="33.75" customHeight="1">
      <c r="A60" s="23" t="s">
        <v>28</v>
      </c>
      <c r="B60" s="45"/>
      <c r="C60" s="45"/>
      <c r="D60" s="42">
        <v>210</v>
      </c>
      <c r="E60" s="28"/>
      <c r="F60" s="32">
        <f>F62+F63+F64</f>
        <v>253287.44</v>
      </c>
      <c r="G60" s="32">
        <f t="shared" si="0"/>
        <v>253287.44</v>
      </c>
      <c r="H60" s="47"/>
      <c r="I60" s="20"/>
    </row>
    <row r="61" spans="1:9" ht="15" customHeight="1">
      <c r="A61" s="74" t="s">
        <v>8</v>
      </c>
      <c r="B61" s="45"/>
      <c r="C61" s="45"/>
      <c r="D61" s="28"/>
      <c r="E61" s="28"/>
      <c r="F61" s="33"/>
      <c r="G61" s="34"/>
      <c r="H61" s="35"/>
      <c r="I61" s="20"/>
    </row>
    <row r="62" spans="1:9" ht="15" customHeight="1">
      <c r="A62" s="74" t="s">
        <v>59</v>
      </c>
      <c r="B62" s="45" t="s">
        <v>92</v>
      </c>
      <c r="C62" s="45" t="s">
        <v>87</v>
      </c>
      <c r="D62" s="28">
        <v>211</v>
      </c>
      <c r="E62" s="28"/>
      <c r="F62" s="33">
        <v>194531</v>
      </c>
      <c r="G62" s="34">
        <f t="shared" si="0"/>
        <v>194531</v>
      </c>
      <c r="H62" s="35"/>
      <c r="I62" s="19"/>
    </row>
    <row r="63" spans="1:9" ht="15" customHeight="1">
      <c r="A63" s="74" t="s">
        <v>60</v>
      </c>
      <c r="B63" s="45"/>
      <c r="C63" s="45"/>
      <c r="D63" s="28">
        <v>212</v>
      </c>
      <c r="E63" s="28"/>
      <c r="F63" s="33"/>
      <c r="G63" s="34">
        <f t="shared" si="0"/>
        <v>0</v>
      </c>
      <c r="H63" s="33"/>
      <c r="I63" s="19"/>
    </row>
    <row r="64" spans="1:9" ht="31.5" customHeight="1">
      <c r="A64" s="74" t="s">
        <v>61</v>
      </c>
      <c r="B64" s="45" t="s">
        <v>92</v>
      </c>
      <c r="C64" s="45" t="s">
        <v>88</v>
      </c>
      <c r="D64" s="28">
        <v>213</v>
      </c>
      <c r="E64" s="28"/>
      <c r="F64" s="33">
        <v>58756.44</v>
      </c>
      <c r="G64" s="34">
        <f t="shared" si="0"/>
        <v>58756.44</v>
      </c>
      <c r="H64" s="33"/>
      <c r="I64" s="19"/>
    </row>
    <row r="65" spans="1:9" ht="15" customHeight="1">
      <c r="A65" s="23" t="s">
        <v>9</v>
      </c>
      <c r="B65" s="44"/>
      <c r="C65" s="44"/>
      <c r="D65" s="42">
        <v>220</v>
      </c>
      <c r="E65" s="28"/>
      <c r="F65" s="32">
        <f>F67+F68+F69+F70+F71+F72</f>
        <v>0</v>
      </c>
      <c r="G65" s="32">
        <f t="shared" si="0"/>
        <v>0</v>
      </c>
      <c r="H65" s="32"/>
      <c r="I65" s="19"/>
    </row>
    <row r="66" spans="1:9" ht="15" customHeight="1">
      <c r="A66" s="74" t="s">
        <v>8</v>
      </c>
      <c r="B66" s="28"/>
      <c r="C66" s="28"/>
      <c r="D66" s="28"/>
      <c r="E66" s="28"/>
      <c r="F66" s="33"/>
      <c r="G66" s="34"/>
      <c r="H66" s="35"/>
      <c r="I66" s="19"/>
    </row>
    <row r="67" spans="1:9" ht="15" customHeight="1">
      <c r="A67" s="74" t="s">
        <v>62</v>
      </c>
      <c r="B67" s="44"/>
      <c r="C67" s="44"/>
      <c r="D67" s="28">
        <v>221</v>
      </c>
      <c r="E67" s="28"/>
      <c r="F67" s="33"/>
      <c r="G67" s="34">
        <f t="shared" si="0"/>
        <v>0</v>
      </c>
      <c r="H67" s="33"/>
      <c r="I67" s="19"/>
    </row>
    <row r="68" spans="1:9" ht="15" customHeight="1">
      <c r="A68" s="74" t="s">
        <v>63</v>
      </c>
      <c r="B68" s="28"/>
      <c r="C68" s="28"/>
      <c r="D68" s="28">
        <v>222</v>
      </c>
      <c r="E68" s="28"/>
      <c r="F68" s="33"/>
      <c r="G68" s="34">
        <f t="shared" si="0"/>
        <v>0</v>
      </c>
      <c r="H68" s="33"/>
      <c r="I68" s="19"/>
    </row>
    <row r="69" spans="1:9" ht="15" customHeight="1">
      <c r="A69" s="74" t="s">
        <v>10</v>
      </c>
      <c r="B69" s="28"/>
      <c r="C69" s="28"/>
      <c r="D69" s="28">
        <v>223</v>
      </c>
      <c r="E69" s="28"/>
      <c r="F69" s="33"/>
      <c r="G69" s="34">
        <f t="shared" si="0"/>
        <v>0</v>
      </c>
      <c r="H69" s="33"/>
      <c r="I69" s="19"/>
    </row>
    <row r="70" spans="1:9" ht="29.25" customHeight="1">
      <c r="A70" s="74" t="s">
        <v>64</v>
      </c>
      <c r="B70" s="28"/>
      <c r="C70" s="28"/>
      <c r="D70" s="28">
        <v>224</v>
      </c>
      <c r="E70" s="28"/>
      <c r="F70" s="33"/>
      <c r="G70" s="34">
        <f t="shared" si="0"/>
        <v>0</v>
      </c>
      <c r="H70" s="33"/>
      <c r="I70" s="19"/>
    </row>
    <row r="71" spans="1:9" ht="30.75" customHeight="1">
      <c r="A71" s="74" t="s">
        <v>65</v>
      </c>
      <c r="B71" s="28"/>
      <c r="C71" s="28"/>
      <c r="D71" s="28">
        <v>225</v>
      </c>
      <c r="E71" s="28"/>
      <c r="F71" s="33"/>
      <c r="G71" s="34">
        <f t="shared" si="0"/>
        <v>0</v>
      </c>
      <c r="H71" s="33"/>
      <c r="I71" s="18"/>
    </row>
    <row r="72" spans="1:9" ht="15" customHeight="1">
      <c r="A72" s="74" t="s">
        <v>66</v>
      </c>
      <c r="B72" s="45" t="s">
        <v>92</v>
      </c>
      <c r="C72" s="45" t="s">
        <v>89</v>
      </c>
      <c r="D72" s="28">
        <v>226</v>
      </c>
      <c r="E72" s="28"/>
      <c r="F72" s="33">
        <v>0</v>
      </c>
      <c r="G72" s="34">
        <f t="shared" si="0"/>
        <v>0</v>
      </c>
      <c r="H72" s="33"/>
      <c r="I72" s="18"/>
    </row>
    <row r="73" spans="1:9" ht="30.75" customHeight="1">
      <c r="A73" s="23" t="s">
        <v>67</v>
      </c>
      <c r="B73" s="28"/>
      <c r="C73" s="28"/>
      <c r="D73" s="42">
        <v>240</v>
      </c>
      <c r="E73" s="28"/>
      <c r="F73" s="41">
        <f>F75</f>
        <v>0</v>
      </c>
      <c r="G73" s="32">
        <f t="shared" si="0"/>
        <v>0</v>
      </c>
      <c r="H73" s="35"/>
      <c r="I73" s="18"/>
    </row>
    <row r="74" spans="1:9" ht="15" customHeight="1">
      <c r="A74" s="74" t="s">
        <v>8</v>
      </c>
      <c r="B74" s="28"/>
      <c r="C74" s="28"/>
      <c r="D74" s="28"/>
      <c r="E74" s="28"/>
      <c r="F74" s="33"/>
      <c r="G74" s="34"/>
      <c r="H74" s="35"/>
      <c r="I74" s="18"/>
    </row>
    <row r="75" spans="1:9" ht="47.25" customHeight="1">
      <c r="A75" s="76" t="s">
        <v>68</v>
      </c>
      <c r="B75" s="51"/>
      <c r="C75" s="51"/>
      <c r="D75" s="51">
        <v>241</v>
      </c>
      <c r="E75" s="51"/>
      <c r="F75" s="52"/>
      <c r="G75" s="34">
        <f t="shared" si="0"/>
        <v>0</v>
      </c>
      <c r="H75" s="53"/>
      <c r="I75" s="18"/>
    </row>
    <row r="76" spans="1:9" ht="15" customHeight="1">
      <c r="A76" s="23" t="s">
        <v>69</v>
      </c>
      <c r="B76" s="28"/>
      <c r="C76" s="28"/>
      <c r="D76" s="42">
        <v>260</v>
      </c>
      <c r="E76" s="28"/>
      <c r="F76" s="32">
        <f>F78+F79</f>
        <v>0</v>
      </c>
      <c r="G76" s="32">
        <f t="shared" si="0"/>
        <v>0</v>
      </c>
      <c r="H76" s="48"/>
      <c r="I76" s="18"/>
    </row>
    <row r="77" spans="1:9" ht="15" customHeight="1">
      <c r="A77" s="74" t="s">
        <v>8</v>
      </c>
      <c r="B77" s="28"/>
      <c r="C77" s="28"/>
      <c r="D77" s="28"/>
      <c r="E77" s="28"/>
      <c r="F77" s="33"/>
      <c r="G77" s="34"/>
      <c r="H77" s="35"/>
      <c r="I77" s="18"/>
    </row>
    <row r="78" spans="1:9" ht="15" customHeight="1">
      <c r="A78" s="74" t="s">
        <v>70</v>
      </c>
      <c r="B78" s="28"/>
      <c r="C78" s="28"/>
      <c r="D78" s="28">
        <v>262</v>
      </c>
      <c r="E78" s="28"/>
      <c r="F78" s="33"/>
      <c r="G78" s="34">
        <f aca="true" t="shared" si="1" ref="G78:G122">F78</f>
        <v>0</v>
      </c>
      <c r="H78" s="33"/>
      <c r="I78" s="18"/>
    </row>
    <row r="79" spans="1:9" ht="46.5" customHeight="1">
      <c r="A79" s="74" t="s">
        <v>13</v>
      </c>
      <c r="B79" s="28"/>
      <c r="C79" s="28"/>
      <c r="D79" s="28">
        <v>263</v>
      </c>
      <c r="E79" s="28"/>
      <c r="F79" s="33"/>
      <c r="G79" s="34">
        <f t="shared" si="1"/>
        <v>0</v>
      </c>
      <c r="H79" s="33"/>
      <c r="I79" s="18"/>
    </row>
    <row r="80" spans="1:9" ht="15" customHeight="1">
      <c r="A80" s="23" t="s">
        <v>71</v>
      </c>
      <c r="B80" s="28"/>
      <c r="C80" s="28"/>
      <c r="D80" s="42">
        <v>290</v>
      </c>
      <c r="E80" s="28"/>
      <c r="F80" s="48"/>
      <c r="G80" s="34">
        <f t="shared" si="1"/>
        <v>0</v>
      </c>
      <c r="H80" s="48"/>
      <c r="I80" s="18"/>
    </row>
    <row r="81" spans="1:9" ht="15" customHeight="1">
      <c r="A81" s="78" t="s">
        <v>73</v>
      </c>
      <c r="B81" s="57"/>
      <c r="C81" s="57"/>
      <c r="D81" s="58">
        <v>300</v>
      </c>
      <c r="E81" s="57"/>
      <c r="F81" s="59">
        <f>F83+F84+F85+F86</f>
        <v>22250</v>
      </c>
      <c r="G81" s="32">
        <f t="shared" si="1"/>
        <v>22250</v>
      </c>
      <c r="H81" s="60"/>
      <c r="I81" s="18"/>
    </row>
    <row r="82" spans="1:9" ht="15" customHeight="1">
      <c r="A82" s="79" t="s">
        <v>8</v>
      </c>
      <c r="B82" s="57"/>
      <c r="C82" s="57"/>
      <c r="D82" s="57"/>
      <c r="E82" s="57"/>
      <c r="F82" s="61"/>
      <c r="G82" s="34"/>
      <c r="H82" s="62"/>
      <c r="I82" s="18"/>
    </row>
    <row r="83" spans="1:9" ht="28.5" customHeight="1">
      <c r="A83" s="79" t="s">
        <v>74</v>
      </c>
      <c r="B83" s="45" t="s">
        <v>92</v>
      </c>
      <c r="C83" s="45" t="s">
        <v>89</v>
      </c>
      <c r="D83" s="57">
        <v>310</v>
      </c>
      <c r="E83" s="57"/>
      <c r="F83" s="61">
        <f>20500-20500</f>
        <v>0</v>
      </c>
      <c r="G83" s="34">
        <f t="shared" si="1"/>
        <v>0</v>
      </c>
      <c r="H83" s="61"/>
      <c r="I83" s="18"/>
    </row>
    <row r="84" spans="1:9" ht="34.5" customHeight="1">
      <c r="A84" s="79" t="s">
        <v>75</v>
      </c>
      <c r="B84" s="45"/>
      <c r="C84" s="45"/>
      <c r="D84" s="57">
        <v>320</v>
      </c>
      <c r="E84" s="57"/>
      <c r="F84" s="61"/>
      <c r="G84" s="34">
        <f t="shared" si="1"/>
        <v>0</v>
      </c>
      <c r="H84" s="62"/>
      <c r="I84" s="18"/>
    </row>
    <row r="85" spans="1:9" ht="30.75" customHeight="1">
      <c r="A85" s="79" t="s">
        <v>76</v>
      </c>
      <c r="B85" s="45"/>
      <c r="C85" s="45"/>
      <c r="D85" s="57">
        <v>330</v>
      </c>
      <c r="E85" s="57"/>
      <c r="F85" s="61"/>
      <c r="G85" s="34">
        <f t="shared" si="1"/>
        <v>0</v>
      </c>
      <c r="H85" s="62"/>
      <c r="I85" s="18"/>
    </row>
    <row r="86" spans="1:9" ht="30.75" customHeight="1">
      <c r="A86" s="79" t="s">
        <v>77</v>
      </c>
      <c r="B86" s="45" t="s">
        <v>92</v>
      </c>
      <c r="C86" s="45" t="s">
        <v>89</v>
      </c>
      <c r="D86" s="57">
        <v>340</v>
      </c>
      <c r="E86" s="57"/>
      <c r="F86" s="61">
        <f>1750+20500</f>
        <v>22250</v>
      </c>
      <c r="G86" s="34">
        <f t="shared" si="1"/>
        <v>22250</v>
      </c>
      <c r="H86" s="61"/>
      <c r="I86" s="18"/>
    </row>
    <row r="87" spans="1:9" ht="31.5" customHeight="1">
      <c r="A87" s="23" t="s">
        <v>29</v>
      </c>
      <c r="B87" s="45"/>
      <c r="C87" s="45"/>
      <c r="D87" s="42">
        <v>500</v>
      </c>
      <c r="E87" s="28"/>
      <c r="F87" s="41">
        <f>F89+F90</f>
        <v>0</v>
      </c>
      <c r="G87" s="32">
        <f t="shared" si="1"/>
        <v>0</v>
      </c>
      <c r="H87" s="33"/>
      <c r="I87" s="18"/>
    </row>
    <row r="88" spans="1:9" ht="15" customHeight="1">
      <c r="A88" s="74" t="s">
        <v>8</v>
      </c>
      <c r="B88" s="45"/>
      <c r="C88" s="45"/>
      <c r="D88" s="28"/>
      <c r="E88" s="28"/>
      <c r="F88" s="33"/>
      <c r="G88" s="34"/>
      <c r="H88" s="33"/>
      <c r="I88" s="18"/>
    </row>
    <row r="89" spans="1:9" ht="48.75" customHeight="1">
      <c r="A89" s="74" t="s">
        <v>78</v>
      </c>
      <c r="B89" s="45"/>
      <c r="C89" s="45"/>
      <c r="D89" s="28">
        <v>520</v>
      </c>
      <c r="E89" s="28"/>
      <c r="F89" s="33"/>
      <c r="G89" s="34">
        <f t="shared" si="1"/>
        <v>0</v>
      </c>
      <c r="H89" s="33"/>
      <c r="I89" s="18"/>
    </row>
    <row r="90" spans="1:9" ht="35.25" customHeight="1">
      <c r="A90" s="75" t="s">
        <v>79</v>
      </c>
      <c r="B90" s="55"/>
      <c r="C90" s="55"/>
      <c r="D90" s="40">
        <v>530</v>
      </c>
      <c r="E90" s="40"/>
      <c r="F90" s="34"/>
      <c r="G90" s="34">
        <f t="shared" si="1"/>
        <v>0</v>
      </c>
      <c r="H90" s="34"/>
      <c r="I90" s="18"/>
    </row>
    <row r="91" spans="1:9" ht="48.75" customHeight="1">
      <c r="A91" s="23" t="s">
        <v>81</v>
      </c>
      <c r="B91" s="45"/>
      <c r="C91" s="45"/>
      <c r="D91" s="42"/>
      <c r="E91" s="42"/>
      <c r="F91" s="36">
        <f>F92+F97+F105+F108+F113+F119+F112</f>
        <v>87849</v>
      </c>
      <c r="G91" s="36">
        <f t="shared" si="1"/>
        <v>87849</v>
      </c>
      <c r="H91" s="56"/>
      <c r="I91" s="18"/>
    </row>
    <row r="92" spans="1:9" ht="27" customHeight="1">
      <c r="A92" s="23" t="s">
        <v>28</v>
      </c>
      <c r="B92" s="45"/>
      <c r="C92" s="45"/>
      <c r="D92" s="42">
        <v>210</v>
      </c>
      <c r="E92" s="28"/>
      <c r="F92" s="32">
        <f>F94+F95+F96</f>
        <v>0</v>
      </c>
      <c r="G92" s="32">
        <f t="shared" si="1"/>
        <v>0</v>
      </c>
      <c r="H92" s="43"/>
      <c r="I92" s="18"/>
    </row>
    <row r="93" spans="1:9" ht="15" customHeight="1">
      <c r="A93" s="74" t="s">
        <v>8</v>
      </c>
      <c r="B93" s="45"/>
      <c r="C93" s="45"/>
      <c r="D93" s="28"/>
      <c r="E93" s="28"/>
      <c r="F93" s="34"/>
      <c r="G93" s="34"/>
      <c r="H93" s="63"/>
      <c r="I93" s="18"/>
    </row>
    <row r="94" spans="1:9" ht="15" customHeight="1">
      <c r="A94" s="74" t="s">
        <v>59</v>
      </c>
      <c r="B94" s="45"/>
      <c r="C94" s="45"/>
      <c r="D94" s="28">
        <v>211</v>
      </c>
      <c r="E94" s="28"/>
      <c r="F94" s="34"/>
      <c r="G94" s="34">
        <f t="shared" si="1"/>
        <v>0</v>
      </c>
      <c r="H94" s="63"/>
      <c r="I94" s="18"/>
    </row>
    <row r="95" spans="1:9" ht="15" customHeight="1">
      <c r="A95" s="74" t="s">
        <v>60</v>
      </c>
      <c r="B95" s="45"/>
      <c r="C95" s="45"/>
      <c r="D95" s="28">
        <v>212</v>
      </c>
      <c r="E95" s="28"/>
      <c r="F95" s="34"/>
      <c r="G95" s="34">
        <f t="shared" si="1"/>
        <v>0</v>
      </c>
      <c r="H95" s="34"/>
      <c r="I95" s="18"/>
    </row>
    <row r="96" spans="1:9" ht="15" customHeight="1">
      <c r="A96" s="74" t="s">
        <v>61</v>
      </c>
      <c r="B96" s="45"/>
      <c r="C96" s="45"/>
      <c r="D96" s="28">
        <v>213</v>
      </c>
      <c r="E96" s="28"/>
      <c r="F96" s="34"/>
      <c r="G96" s="34">
        <f t="shared" si="1"/>
        <v>0</v>
      </c>
      <c r="H96" s="34"/>
      <c r="I96" s="18"/>
    </row>
    <row r="97" spans="1:9" ht="15" customHeight="1">
      <c r="A97" s="23" t="s">
        <v>9</v>
      </c>
      <c r="B97" s="45"/>
      <c r="C97" s="45"/>
      <c r="D97" s="42">
        <v>220</v>
      </c>
      <c r="E97" s="28"/>
      <c r="F97" s="32">
        <f>F99+F100+F101+F102+F103+F104</f>
        <v>0</v>
      </c>
      <c r="G97" s="32">
        <f t="shared" si="1"/>
        <v>0</v>
      </c>
      <c r="H97" s="32"/>
      <c r="I97" s="18"/>
    </row>
    <row r="98" spans="1:9" ht="15" customHeight="1">
      <c r="A98" s="74" t="s">
        <v>8</v>
      </c>
      <c r="B98" s="45"/>
      <c r="C98" s="45"/>
      <c r="D98" s="28"/>
      <c r="E98" s="28"/>
      <c r="F98" s="33"/>
      <c r="G98" s="34"/>
      <c r="H98" s="35"/>
      <c r="I98" s="18"/>
    </row>
    <row r="99" spans="1:9" ht="15" customHeight="1">
      <c r="A99" s="74" t="s">
        <v>62</v>
      </c>
      <c r="B99" s="45"/>
      <c r="C99" s="45"/>
      <c r="D99" s="28">
        <v>221</v>
      </c>
      <c r="E99" s="28"/>
      <c r="F99" s="33"/>
      <c r="G99" s="34">
        <f t="shared" si="1"/>
        <v>0</v>
      </c>
      <c r="H99" s="33"/>
      <c r="I99" s="18"/>
    </row>
    <row r="100" spans="1:9" ht="15" customHeight="1">
      <c r="A100" s="74" t="s">
        <v>63</v>
      </c>
      <c r="B100" s="45"/>
      <c r="C100" s="45"/>
      <c r="D100" s="28">
        <v>222</v>
      </c>
      <c r="E100" s="28"/>
      <c r="F100" s="33"/>
      <c r="G100" s="34">
        <f t="shared" si="1"/>
        <v>0</v>
      </c>
      <c r="H100" s="33"/>
      <c r="I100" s="18"/>
    </row>
    <row r="101" spans="1:9" ht="15" customHeight="1">
      <c r="A101" s="74" t="s">
        <v>10</v>
      </c>
      <c r="B101" s="45"/>
      <c r="C101" s="45"/>
      <c r="D101" s="28">
        <v>223</v>
      </c>
      <c r="E101" s="28"/>
      <c r="F101" s="33"/>
      <c r="G101" s="34">
        <f t="shared" si="1"/>
        <v>0</v>
      </c>
      <c r="H101" s="33"/>
      <c r="I101" s="18"/>
    </row>
    <row r="102" spans="1:9" ht="31.5" customHeight="1">
      <c r="A102" s="74" t="s">
        <v>64</v>
      </c>
      <c r="B102" s="45"/>
      <c r="C102" s="45"/>
      <c r="D102" s="28">
        <v>224</v>
      </c>
      <c r="E102" s="28"/>
      <c r="F102" s="33"/>
      <c r="G102" s="34">
        <f t="shared" si="1"/>
        <v>0</v>
      </c>
      <c r="H102" s="33"/>
      <c r="I102" s="18"/>
    </row>
    <row r="103" spans="1:9" ht="30" customHeight="1">
      <c r="A103" s="74" t="s">
        <v>65</v>
      </c>
      <c r="B103" s="45"/>
      <c r="C103" s="45"/>
      <c r="D103" s="28">
        <v>225</v>
      </c>
      <c r="E103" s="28"/>
      <c r="F103" s="33"/>
      <c r="G103" s="34">
        <f t="shared" si="1"/>
        <v>0</v>
      </c>
      <c r="H103" s="33"/>
      <c r="I103" s="18"/>
    </row>
    <row r="104" spans="1:9" ht="15" customHeight="1">
      <c r="A104" s="74" t="s">
        <v>66</v>
      </c>
      <c r="B104" s="45"/>
      <c r="C104" s="45"/>
      <c r="D104" s="28">
        <v>226</v>
      </c>
      <c r="E104" s="28"/>
      <c r="F104" s="33"/>
      <c r="G104" s="34">
        <f t="shared" si="1"/>
        <v>0</v>
      </c>
      <c r="H104" s="33"/>
      <c r="I104" s="18"/>
    </row>
    <row r="105" spans="1:9" ht="30.75" customHeight="1">
      <c r="A105" s="23" t="s">
        <v>67</v>
      </c>
      <c r="B105" s="45"/>
      <c r="C105" s="45"/>
      <c r="D105" s="42">
        <v>240</v>
      </c>
      <c r="E105" s="28"/>
      <c r="F105" s="41">
        <f>F107</f>
        <v>0</v>
      </c>
      <c r="G105" s="32">
        <f t="shared" si="1"/>
        <v>0</v>
      </c>
      <c r="H105" s="35"/>
      <c r="I105" s="18"/>
    </row>
    <row r="106" spans="1:9" ht="15" customHeight="1">
      <c r="A106" s="74" t="s">
        <v>8</v>
      </c>
      <c r="B106" s="45"/>
      <c r="C106" s="45"/>
      <c r="D106" s="28"/>
      <c r="E106" s="28"/>
      <c r="F106" s="33"/>
      <c r="G106" s="34"/>
      <c r="H106" s="35"/>
      <c r="I106" s="18"/>
    </row>
    <row r="107" spans="1:9" ht="46.5" customHeight="1">
      <c r="A107" s="76" t="s">
        <v>68</v>
      </c>
      <c r="B107" s="64"/>
      <c r="C107" s="64"/>
      <c r="D107" s="51">
        <v>241</v>
      </c>
      <c r="E107" s="51"/>
      <c r="F107" s="65"/>
      <c r="G107" s="34">
        <f t="shared" si="1"/>
        <v>0</v>
      </c>
      <c r="H107" s="66"/>
      <c r="I107" s="18"/>
    </row>
    <row r="108" spans="1:9" ht="15" customHeight="1">
      <c r="A108" s="74" t="s">
        <v>69</v>
      </c>
      <c r="B108" s="45"/>
      <c r="C108" s="45"/>
      <c r="D108" s="28">
        <v>260</v>
      </c>
      <c r="E108" s="28"/>
      <c r="F108" s="32">
        <f>F110+F111</f>
        <v>0</v>
      </c>
      <c r="G108" s="32">
        <f t="shared" si="1"/>
        <v>0</v>
      </c>
      <c r="H108" s="67"/>
      <c r="I108" s="18"/>
    </row>
    <row r="109" spans="1:9" ht="15" customHeight="1">
      <c r="A109" s="74" t="s">
        <v>8</v>
      </c>
      <c r="B109" s="45"/>
      <c r="C109" s="45"/>
      <c r="D109" s="28"/>
      <c r="E109" s="28"/>
      <c r="F109" s="30"/>
      <c r="G109" s="34"/>
      <c r="H109" s="31"/>
      <c r="I109" s="18"/>
    </row>
    <row r="110" spans="1:9" ht="29.25" customHeight="1">
      <c r="A110" s="74" t="s">
        <v>70</v>
      </c>
      <c r="B110" s="45"/>
      <c r="C110" s="45"/>
      <c r="D110" s="28">
        <v>262</v>
      </c>
      <c r="E110" s="28"/>
      <c r="F110" s="30"/>
      <c r="G110" s="34">
        <f t="shared" si="1"/>
        <v>0</v>
      </c>
      <c r="H110" s="30"/>
      <c r="I110" s="18"/>
    </row>
    <row r="111" spans="1:9" ht="42.75" customHeight="1">
      <c r="A111" s="74" t="s">
        <v>13</v>
      </c>
      <c r="B111" s="45"/>
      <c r="C111" s="45"/>
      <c r="D111" s="28">
        <v>263</v>
      </c>
      <c r="E111" s="28"/>
      <c r="F111" s="30"/>
      <c r="G111" s="34">
        <f t="shared" si="1"/>
        <v>0</v>
      </c>
      <c r="H111" s="30"/>
      <c r="I111" s="18"/>
    </row>
    <row r="112" spans="1:9" ht="15" customHeight="1">
      <c r="A112" s="74" t="s">
        <v>71</v>
      </c>
      <c r="B112" s="45"/>
      <c r="C112" s="45" t="s">
        <v>89</v>
      </c>
      <c r="D112" s="42">
        <v>290</v>
      </c>
      <c r="E112" s="28"/>
      <c r="F112" s="34">
        <v>2500</v>
      </c>
      <c r="G112" s="34">
        <f t="shared" si="1"/>
        <v>2500</v>
      </c>
      <c r="H112" s="67"/>
      <c r="I112" s="18"/>
    </row>
    <row r="113" spans="1:9" ht="15" customHeight="1">
      <c r="A113" s="23" t="s">
        <v>73</v>
      </c>
      <c r="B113" s="45"/>
      <c r="C113" s="45"/>
      <c r="D113" s="42">
        <v>300</v>
      </c>
      <c r="E113" s="28"/>
      <c r="F113" s="32">
        <f>F115+F116+F117+F118</f>
        <v>85349</v>
      </c>
      <c r="G113" s="32">
        <f t="shared" si="1"/>
        <v>85349</v>
      </c>
      <c r="H113" s="63"/>
      <c r="I113" s="18"/>
    </row>
    <row r="114" spans="1:9" ht="15" customHeight="1">
      <c r="A114" s="74" t="s">
        <v>8</v>
      </c>
      <c r="B114" s="45"/>
      <c r="C114" s="45"/>
      <c r="D114" s="28"/>
      <c r="E114" s="28"/>
      <c r="F114" s="33"/>
      <c r="G114" s="34"/>
      <c r="H114" s="35"/>
      <c r="I114" s="18"/>
    </row>
    <row r="115" spans="1:9" ht="15" customHeight="1">
      <c r="A115" s="74" t="s">
        <v>74</v>
      </c>
      <c r="B115" s="45"/>
      <c r="C115" s="45" t="s">
        <v>89</v>
      </c>
      <c r="D115" s="28">
        <v>310</v>
      </c>
      <c r="E115" s="28"/>
      <c r="F115" s="33">
        <f>7500+65243</f>
        <v>72743</v>
      </c>
      <c r="G115" s="34">
        <f t="shared" si="1"/>
        <v>72743</v>
      </c>
      <c r="H115" s="33"/>
      <c r="I115" s="18"/>
    </row>
    <row r="116" spans="1:9" ht="30.75" customHeight="1">
      <c r="A116" s="74" t="s">
        <v>75</v>
      </c>
      <c r="B116" s="45"/>
      <c r="C116" s="45"/>
      <c r="D116" s="28">
        <v>320</v>
      </c>
      <c r="E116" s="28"/>
      <c r="F116" s="33"/>
      <c r="G116" s="34">
        <f t="shared" si="1"/>
        <v>0</v>
      </c>
      <c r="H116" s="35"/>
      <c r="I116" s="18"/>
    </row>
    <row r="117" spans="1:9" ht="32.25" customHeight="1">
      <c r="A117" s="77" t="s">
        <v>76</v>
      </c>
      <c r="B117" s="68"/>
      <c r="C117" s="68"/>
      <c r="D117" s="28">
        <v>330</v>
      </c>
      <c r="E117" s="28"/>
      <c r="F117" s="33"/>
      <c r="G117" s="34">
        <f t="shared" si="1"/>
        <v>0</v>
      </c>
      <c r="H117" s="35"/>
      <c r="I117" s="18"/>
    </row>
    <row r="118" spans="1:9" ht="31.5" customHeight="1">
      <c r="A118" s="74" t="s">
        <v>77</v>
      </c>
      <c r="B118" s="45"/>
      <c r="C118" s="45" t="s">
        <v>89</v>
      </c>
      <c r="D118" s="28">
        <v>340</v>
      </c>
      <c r="E118" s="28"/>
      <c r="F118" s="33">
        <f>100000-10000-65243-12151</f>
        <v>12606</v>
      </c>
      <c r="G118" s="34">
        <f t="shared" si="1"/>
        <v>12606</v>
      </c>
      <c r="H118" s="33"/>
      <c r="I118" s="18"/>
    </row>
    <row r="119" spans="1:9" ht="30.75" customHeight="1">
      <c r="A119" s="23" t="s">
        <v>29</v>
      </c>
      <c r="B119" s="45"/>
      <c r="C119" s="45"/>
      <c r="D119" s="42">
        <v>500</v>
      </c>
      <c r="E119" s="28"/>
      <c r="F119" s="41">
        <f>F121+F122</f>
        <v>0</v>
      </c>
      <c r="G119" s="32">
        <f t="shared" si="1"/>
        <v>0</v>
      </c>
      <c r="H119" s="33"/>
      <c r="I119" s="18"/>
    </row>
    <row r="120" spans="1:9" ht="15" customHeight="1">
      <c r="A120" s="74" t="s">
        <v>8</v>
      </c>
      <c r="B120" s="45"/>
      <c r="C120" s="45"/>
      <c r="D120" s="28"/>
      <c r="E120" s="28"/>
      <c r="F120" s="30"/>
      <c r="G120" s="34"/>
      <c r="H120" s="30"/>
      <c r="I120" s="18"/>
    </row>
    <row r="121" spans="1:9" ht="52.5" customHeight="1">
      <c r="A121" s="74" t="s">
        <v>78</v>
      </c>
      <c r="B121" s="45"/>
      <c r="C121" s="45"/>
      <c r="D121" s="28">
        <v>520</v>
      </c>
      <c r="E121" s="28"/>
      <c r="F121" s="30"/>
      <c r="G121" s="34">
        <f t="shared" si="1"/>
        <v>0</v>
      </c>
      <c r="H121" s="30"/>
      <c r="I121" s="18"/>
    </row>
    <row r="122" spans="1:9" ht="27.75" customHeight="1">
      <c r="A122" s="75" t="s">
        <v>79</v>
      </c>
      <c r="B122" s="55"/>
      <c r="C122" s="55"/>
      <c r="D122" s="40">
        <v>530</v>
      </c>
      <c r="E122" s="40"/>
      <c r="F122" s="69"/>
      <c r="G122" s="34">
        <f t="shared" si="1"/>
        <v>0</v>
      </c>
      <c r="H122" s="69"/>
      <c r="I122" s="18"/>
    </row>
    <row r="123" spans="1:9" ht="15" customHeight="1">
      <c r="A123" s="80" t="s">
        <v>15</v>
      </c>
      <c r="B123" s="45"/>
      <c r="C123" s="45"/>
      <c r="D123" s="70"/>
      <c r="E123" s="70"/>
      <c r="F123" s="70"/>
      <c r="G123" s="70"/>
      <c r="H123" s="70"/>
      <c r="I123" s="18"/>
    </row>
    <row r="124" spans="1:8" ht="15" customHeight="1">
      <c r="A124" s="74" t="s">
        <v>82</v>
      </c>
      <c r="B124" s="45"/>
      <c r="C124" s="45"/>
      <c r="D124" s="28"/>
      <c r="E124" s="28"/>
      <c r="F124" s="71"/>
      <c r="G124" s="71"/>
      <c r="H124" s="71"/>
    </row>
    <row r="125" ht="21" customHeight="1"/>
  </sheetData>
  <sheetProtection/>
  <mergeCells count="9">
    <mergeCell ref="C3:C5"/>
    <mergeCell ref="F4:F5"/>
    <mergeCell ref="G4:H4"/>
    <mergeCell ref="F3:H3"/>
    <mergeCell ref="D3:D5"/>
    <mergeCell ref="A1:H1"/>
    <mergeCell ref="A3:A5"/>
    <mergeCell ref="E3:E5"/>
    <mergeCell ref="B3:B5"/>
  </mergeCells>
  <printOptions/>
  <pageMargins left="0.3937007874015748" right="0" top="0.3937007874015748" bottom="0.3937007874015748" header="0.31496062992125984" footer="0.31496062992125984"/>
  <pageSetup fitToHeight="0" horizontalDpi="600" verticalDpi="600" orientation="portrait" paperSize="9" scale="65" r:id="rId1"/>
  <rowBreaks count="2" manualBreakCount="2">
    <brk id="49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2017-07-03T06:32:55Z</cp:lastPrinted>
  <dcterms:created xsi:type="dcterms:W3CDTF">2012-02-10T06:26:33Z</dcterms:created>
  <dcterms:modified xsi:type="dcterms:W3CDTF">2017-07-03T06:35:31Z</dcterms:modified>
  <cp:category/>
  <cp:version/>
  <cp:contentType/>
  <cp:contentStatus/>
</cp:coreProperties>
</file>